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01" activeTab="1"/>
  </bookViews>
  <sheets>
    <sheet name="IS" sheetId="1" r:id="rId1"/>
    <sheet name="BS" sheetId="2" r:id="rId2"/>
    <sheet name="Cashflow" sheetId="3" r:id="rId3"/>
    <sheet name="Changes in Equity" sheetId="4" r:id="rId4"/>
    <sheet name="Sheet1" sheetId="5" r:id="rId5"/>
  </sheets>
  <definedNames>
    <definedName name="_xlnm.Print_Area" localSheetId="1">'BS'!$A$1:$H$50</definedName>
    <definedName name="_xlnm.Print_Area" localSheetId="2">'Cashflow'!$A$1:$F$39</definedName>
    <definedName name="_xlnm.Print_Area" localSheetId="3">'Changes in Equity'!$A$1:$G$40</definedName>
    <definedName name="_xlnm.Print_Area" localSheetId="0">'IS'!$B$1:$I$34</definedName>
    <definedName name="_xlnm.Print_Titles" localSheetId="1">'BS'!$1:$6</definedName>
    <definedName name="_xlnm.Print_Titles" localSheetId="0">'IS'!$1:$11</definedName>
  </definedNames>
  <calcPr calcMode="autoNoTable" fullCalcOnLoad="1" iterate="1" iterateCount="1" iterateDelta="0"/>
</workbook>
</file>

<file path=xl/sharedStrings.xml><?xml version="1.0" encoding="utf-8"?>
<sst xmlns="http://schemas.openxmlformats.org/spreadsheetml/2006/main" count="110" uniqueCount="84">
  <si>
    <t>(Incorporated in Malaysia)</t>
  </si>
  <si>
    <t>Taxation</t>
  </si>
  <si>
    <t>RM'000</t>
  </si>
  <si>
    <t>PRECEDING YEAR CORRESPONDING PERIOD</t>
  </si>
  <si>
    <t>Investment properties</t>
  </si>
  <si>
    <t>Current assets</t>
  </si>
  <si>
    <t>Cash and bank balances</t>
  </si>
  <si>
    <t>Current liabilities</t>
  </si>
  <si>
    <t>Short term borrowings</t>
  </si>
  <si>
    <t>Share capital</t>
  </si>
  <si>
    <t>Share premium</t>
  </si>
  <si>
    <t>Minority interests</t>
  </si>
  <si>
    <t>Long term borrowings</t>
  </si>
  <si>
    <t>Retained profits</t>
  </si>
  <si>
    <t>Company</t>
  </si>
  <si>
    <t>Financial Period Ended</t>
  </si>
  <si>
    <t xml:space="preserve">Months </t>
  </si>
  <si>
    <r>
      <t xml:space="preserve">Quarter </t>
    </r>
    <r>
      <rPr>
        <i/>
        <sz val="8"/>
        <rFont val="Times New Roman"/>
        <family val="1"/>
      </rPr>
      <t>(first/second/third/fourth)</t>
    </r>
  </si>
  <si>
    <t>Revenue</t>
  </si>
  <si>
    <t>Minority interest</t>
  </si>
  <si>
    <t>Inventories</t>
  </si>
  <si>
    <t>Shareholders' equity</t>
  </si>
  <si>
    <t>Profit before taxation</t>
  </si>
  <si>
    <t xml:space="preserve">Basic </t>
  </si>
  <si>
    <t>Net current assets</t>
  </si>
  <si>
    <t>Interest income</t>
  </si>
  <si>
    <t>Earnings per share (sen)</t>
  </si>
  <si>
    <t>Total</t>
  </si>
  <si>
    <t>(RM'000)</t>
  </si>
  <si>
    <t>Trade and other payables</t>
  </si>
  <si>
    <t>Deferred tax assets</t>
  </si>
  <si>
    <t>Operating profit</t>
  </si>
  <si>
    <t>AS AT END OF PREVIOUS QUARTER</t>
  </si>
  <si>
    <t>30/09/02</t>
  </si>
  <si>
    <t>Other long term liabilities</t>
  </si>
  <si>
    <r>
      <t xml:space="preserve">KLCC PROPERTY HOLDINGS BERHAD </t>
    </r>
    <r>
      <rPr>
        <b/>
        <sz val="10"/>
        <rFont val="Times New Roman"/>
        <family val="1"/>
      </rPr>
      <t>(641576-U)</t>
    </r>
  </si>
  <si>
    <t>As at 1 April 2004</t>
  </si>
  <si>
    <t>KLCC PROPERTY HOLDINGS BERHAD (641576-U)</t>
  </si>
  <si>
    <t>Profit after taxation</t>
  </si>
  <si>
    <t>Net profit for the period</t>
  </si>
  <si>
    <t>Issue of shares</t>
  </si>
  <si>
    <t>Finance costs</t>
  </si>
  <si>
    <t>Reserve on consolidation</t>
  </si>
  <si>
    <t>INDIVIDUAL QUARTER ENDED</t>
  </si>
  <si>
    <t>CUMULATIVE PERIOD ENDED</t>
  </si>
  <si>
    <t>NET CASH GENERATED FROM OPERATING ACTIVITIES</t>
  </si>
  <si>
    <t>Diluted</t>
  </si>
  <si>
    <t>As at 1 April 2005</t>
  </si>
  <si>
    <t>(The unaudited condensed consolidated income statement should be read in conjunction with the audited financial statements for the year ended 31 March 2005 and the accompanying explanatory notes attached to this interim financial report)</t>
  </si>
  <si>
    <t>Property, plant and equipment</t>
  </si>
  <si>
    <t>Investment in Associate</t>
  </si>
  <si>
    <t>Trade and other receivables</t>
  </si>
  <si>
    <t>Deferred taxation liabilities</t>
  </si>
  <si>
    <t>(unaudited)</t>
  </si>
  <si>
    <t>(audited)</t>
  </si>
  <si>
    <t>(The unaudited condensed consolidated balance sheet should be read in conjunction with the audited financial statements for the year ended 31 March 2005 and the accompanying explanatory notes attached to this interim financial report)</t>
  </si>
  <si>
    <t>Redeemable convertible unsecured loan stocks</t>
  </si>
  <si>
    <t>(The unaudited condensed consolidated cash flow statement should be read in conjunction with the audited financial statements for the year ended 31 March 2005 and the accompanying explanatory notes attached to this interim financial report)</t>
  </si>
  <si>
    <t>Check</t>
  </si>
  <si>
    <t>(The unaudited condensed consolidated statement of changes in equity should be read in conjunction with the audited financial statements for the year ended 31 March 2005 and the accompanying explanatory notes attached to this interim financial report)</t>
  </si>
  <si>
    <t>UNAUDITED CONDENSED CONSOLIDATED BALANCE SHEET</t>
  </si>
  <si>
    <t>UNAUDITED CONDENSED CONSOLIDATED INCOME STATEMENT</t>
  </si>
  <si>
    <t>UNAUDITED CONDENSED CONSOLIDATED CASH FLOW STATEMENT</t>
  </si>
  <si>
    <t>UNAUDITED CONDENSED CONSOLIDATED STATEMENT OF CHANGES IN EQUITY</t>
  </si>
  <si>
    <t xml:space="preserve">Share of profit of </t>
  </si>
  <si>
    <t>associated company</t>
  </si>
  <si>
    <t>Unappropriated profits</t>
  </si>
  <si>
    <t>CASH AND CASH EQUIVALENTS AT BEGINNING OF PERIOD</t>
  </si>
  <si>
    <t>CASH AND CASH EQUIVALENTS AT END OF PERIOD</t>
  </si>
  <si>
    <t>Issue of RCULS</t>
  </si>
  <si>
    <t>Dividends paid</t>
  </si>
  <si>
    <t>Second</t>
  </si>
  <si>
    <t>Non-Distributable</t>
  </si>
  <si>
    <t>Distributable</t>
  </si>
  <si>
    <t>NET CASH (USED IN) / GENERATED FROM FINANCING ACTIVITIES</t>
  </si>
  <si>
    <t>FOR THE PERIOD ENDED 31 DECEMBER 2005</t>
  </si>
  <si>
    <t>As the KLCC Property Group came into existence on 31 May 2004, the cumulative result of the Group for the period ended 31 December 2004 comprises results for 7 months only.</t>
  </si>
  <si>
    <t>AS AT 31 DECEMBER 2005</t>
  </si>
  <si>
    <t>As at 31 December 2005</t>
  </si>
  <si>
    <t>As at 31 December 2004</t>
  </si>
  <si>
    <t>3Q</t>
  </si>
  <si>
    <t>NET CASH USED IN INVESTING ACTIVITIES</t>
  </si>
  <si>
    <t>NET (DECREASE)/ INCREASE IN CASH AND CASH  EQUIVALENTS</t>
  </si>
  <si>
    <t>Net assets per share (RM)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</si>
</sst>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409]dddd\,\ mmmm\ dd\,\ yyyy"/>
    <numFmt numFmtId="200" formatCode="[$-409]d\-mmm\-yy;@"/>
  </numFmts>
  <fonts count="23">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i/>
      <sz val="9"/>
      <name val="Times New Roman"/>
      <family val="1"/>
    </font>
    <font>
      <u val="single"/>
      <sz val="9"/>
      <color indexed="12"/>
      <name val="Arial"/>
      <family val="0"/>
    </font>
    <font>
      <u val="single"/>
      <sz val="9"/>
      <color indexed="36"/>
      <name val="Arial"/>
      <family val="0"/>
    </font>
    <font>
      <i/>
      <sz val="8"/>
      <name val="Times New Roman"/>
      <family val="1"/>
    </font>
    <font>
      <b/>
      <sz val="10"/>
      <color indexed="10"/>
      <name val="Times New Roman"/>
      <family val="1"/>
    </font>
    <font>
      <b/>
      <sz val="9"/>
      <color indexed="10"/>
      <name val="Times New Roman"/>
      <family val="1"/>
    </font>
    <font>
      <sz val="10"/>
      <color indexed="10"/>
      <name val="Arial"/>
      <family val="0"/>
    </font>
    <font>
      <b/>
      <sz val="12"/>
      <name val="Times New Roman"/>
      <family val="1"/>
    </font>
    <font>
      <sz val="12"/>
      <name val="Times New Roman"/>
      <family val="1"/>
    </font>
    <font>
      <b/>
      <sz val="12"/>
      <name val="Arial"/>
      <family val="0"/>
    </font>
    <font>
      <sz val="12"/>
      <name val="Arial"/>
      <family val="0"/>
    </font>
    <font>
      <sz val="11"/>
      <name val="Times New Roman"/>
      <family val="1"/>
    </font>
    <font>
      <b/>
      <sz val="8"/>
      <name val="Times New Roman"/>
      <family val="1"/>
    </font>
    <font>
      <b/>
      <sz val="10"/>
      <name val="Arial"/>
      <family val="0"/>
    </font>
  </fonts>
  <fills count="5">
    <fill>
      <patternFill/>
    </fill>
    <fill>
      <patternFill patternType="gray125"/>
    </fill>
    <fill>
      <patternFill patternType="solid">
        <fgColor indexed="14"/>
        <bgColor indexed="64"/>
      </patternFill>
    </fill>
    <fill>
      <patternFill patternType="solid">
        <fgColor indexed="13"/>
        <bgColor indexed="64"/>
      </patternFill>
    </fill>
    <fill>
      <patternFill patternType="solid">
        <fgColor indexed="45"/>
        <bgColor indexed="64"/>
      </patternFill>
    </fill>
  </fills>
  <borders count="8">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15" applyNumberFormat="1" applyFont="1" applyFill="1" applyAlignment="1">
      <alignment/>
    </xf>
    <xf numFmtId="0" fontId="7" fillId="0" borderId="0" xfId="0" applyFont="1" applyAlignment="1">
      <alignment horizontal="center"/>
    </xf>
    <xf numFmtId="0" fontId="2" fillId="0" borderId="0" xfId="0" applyFont="1" applyAlignment="1">
      <alignment/>
    </xf>
    <xf numFmtId="0" fontId="7" fillId="0" borderId="0" xfId="0" applyFont="1" applyAlignment="1">
      <alignment horizontal="right" vertical="top" wrapText="1"/>
    </xf>
    <xf numFmtId="0" fontId="7" fillId="0" borderId="0" xfId="0" applyFont="1" applyAlignment="1">
      <alignment horizontal="right"/>
    </xf>
    <xf numFmtId="0" fontId="8" fillId="0" borderId="0" xfId="0" applyFont="1" applyAlignment="1">
      <alignment/>
    </xf>
    <xf numFmtId="0" fontId="2" fillId="0" borderId="0" xfId="0" applyFont="1" applyAlignment="1">
      <alignment vertical="center"/>
    </xf>
    <xf numFmtId="179" fontId="2" fillId="0" borderId="0" xfId="15" applyNumberFormat="1" applyFont="1" applyAlignment="1">
      <alignment/>
    </xf>
    <xf numFmtId="0" fontId="2" fillId="0" borderId="0" xfId="0" applyFont="1" applyAlignment="1">
      <alignment vertical="top"/>
    </xf>
    <xf numFmtId="0" fontId="6" fillId="0" borderId="0" xfId="0" applyFont="1" applyBorder="1" applyAlignment="1">
      <alignment horizontal="center"/>
    </xf>
    <xf numFmtId="0" fontId="7" fillId="0" borderId="0" xfId="0" applyFont="1" applyAlignment="1">
      <alignment vertical="top" wrapText="1"/>
    </xf>
    <xf numFmtId="14" fontId="7" fillId="0" borderId="0" xfId="0" applyNumberFormat="1" applyFont="1" applyAlignment="1">
      <alignment horizontal="center"/>
    </xf>
    <xf numFmtId="0" fontId="7" fillId="0" borderId="0" xfId="0" applyFont="1" applyAlignment="1">
      <alignment/>
    </xf>
    <xf numFmtId="0" fontId="2" fillId="0" borderId="0" xfId="0" applyFont="1" applyBorder="1" applyAlignment="1">
      <alignment/>
    </xf>
    <xf numFmtId="43" fontId="7" fillId="0" borderId="0" xfId="15" applyFont="1" applyFill="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0" fontId="3" fillId="0" borderId="0" xfId="21" applyNumberFormat="1" applyFont="1" applyAlignment="1" quotePrefix="1">
      <alignment horizontal="left"/>
      <protection/>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15" applyNumberFormat="1" applyFont="1" applyFill="1" applyAlignment="1">
      <alignment/>
    </xf>
    <xf numFmtId="0" fontId="2" fillId="0" borderId="0" xfId="0" applyFont="1" applyFill="1" applyAlignment="1">
      <alignment/>
    </xf>
    <xf numFmtId="179" fontId="7" fillId="0" borderId="1" xfId="15" applyNumberFormat="1" applyFont="1" applyFill="1" applyBorder="1" applyAlignment="1">
      <alignment/>
    </xf>
    <xf numFmtId="179" fontId="7" fillId="0" borderId="2" xfId="15" applyNumberFormat="1" applyFont="1" applyFill="1" applyBorder="1" applyAlignment="1">
      <alignment/>
    </xf>
    <xf numFmtId="179" fontId="7" fillId="0" borderId="3" xfId="15" applyNumberFormat="1" applyFont="1" applyFill="1" applyBorder="1" applyAlignment="1">
      <alignment/>
    </xf>
    <xf numFmtId="179" fontId="7" fillId="0" borderId="4" xfId="15" applyNumberFormat="1" applyFont="1" applyFill="1" applyBorder="1" applyAlignment="1">
      <alignment/>
    </xf>
    <xf numFmtId="179" fontId="7" fillId="0" borderId="5" xfId="15" applyNumberFormat="1" applyFont="1" applyFill="1" applyBorder="1" applyAlignment="1">
      <alignment/>
    </xf>
    <xf numFmtId="179" fontId="7" fillId="0" borderId="0" xfId="15" applyNumberFormat="1" applyFont="1" applyFill="1" applyBorder="1" applyAlignment="1">
      <alignment/>
    </xf>
    <xf numFmtId="0" fontId="3" fillId="0" borderId="0" xfId="0" applyFont="1" applyFill="1" applyAlignment="1">
      <alignment horizontal="right"/>
    </xf>
    <xf numFmtId="0" fontId="3" fillId="0" borderId="0" xfId="0" applyFont="1" applyFill="1" applyBorder="1" applyAlignment="1">
      <alignment horizontal="right"/>
    </xf>
    <xf numFmtId="179" fontId="2" fillId="0" borderId="0" xfId="0" applyNumberFormat="1" applyFont="1" applyAlignment="1">
      <alignment/>
    </xf>
    <xf numFmtId="0" fontId="3" fillId="0" borderId="0" xfId="0" applyFont="1" applyBorder="1" applyAlignment="1">
      <alignment horizontal="left"/>
    </xf>
    <xf numFmtId="179" fontId="2" fillId="0" borderId="0" xfId="15" applyNumberFormat="1" applyFont="1" applyFill="1" applyAlignment="1">
      <alignment/>
    </xf>
    <xf numFmtId="43" fontId="2" fillId="0" borderId="0" xfId="15" applyFont="1" applyFill="1" applyAlignment="1">
      <alignment/>
    </xf>
    <xf numFmtId="179" fontId="7" fillId="0" borderId="6" xfId="15" applyNumberFormat="1" applyFont="1" applyFill="1" applyBorder="1" applyAlignment="1">
      <alignment/>
    </xf>
    <xf numFmtId="0" fontId="7" fillId="0" borderId="0" xfId="0" applyFont="1" applyAlignment="1">
      <alignment horizontal="left"/>
    </xf>
    <xf numFmtId="0" fontId="6" fillId="0" borderId="0" xfId="21">
      <alignment/>
      <protection/>
    </xf>
    <xf numFmtId="0" fontId="2" fillId="0" borderId="0" xfId="21" applyFont="1">
      <alignment/>
      <protection/>
    </xf>
    <xf numFmtId="0" fontId="9" fillId="0" borderId="0" xfId="0" applyFont="1" applyAlignment="1" quotePrefix="1">
      <alignment vertical="top" wrapText="1"/>
    </xf>
    <xf numFmtId="0" fontId="7" fillId="0" borderId="0" xfId="0" applyFont="1" applyAlignment="1" quotePrefix="1">
      <alignment vertical="top" wrapText="1"/>
    </xf>
    <xf numFmtId="0" fontId="12" fillId="0" borderId="0" xfId="21" applyFont="1" applyAlignment="1">
      <alignment vertical="top" wrapText="1"/>
      <protection/>
    </xf>
    <xf numFmtId="0" fontId="6" fillId="0" borderId="0" xfId="21" applyAlignment="1">
      <alignment horizontal="right" vertical="top" wrapText="1"/>
      <protection/>
    </xf>
    <xf numFmtId="0" fontId="6" fillId="0" borderId="0" xfId="21" applyAlignment="1">
      <alignment/>
      <protection/>
    </xf>
    <xf numFmtId="0" fontId="6" fillId="0" borderId="0" xfId="21" applyFill="1">
      <alignment/>
      <protection/>
    </xf>
    <xf numFmtId="0" fontId="6" fillId="0" borderId="0" xfId="21" applyFill="1" applyAlignment="1">
      <alignment horizontal="right" vertical="top" wrapText="1"/>
      <protection/>
    </xf>
    <xf numFmtId="0" fontId="2" fillId="0" borderId="0" xfId="0" applyFont="1" applyBorder="1" applyAlignment="1">
      <alignment wrapText="1"/>
    </xf>
    <xf numFmtId="0" fontId="7" fillId="0" borderId="0" xfId="0" applyFont="1" applyAlignment="1">
      <alignment wrapText="1"/>
    </xf>
    <xf numFmtId="0" fontId="2" fillId="0" borderId="0" xfId="21" applyFont="1" applyAlignment="1">
      <alignment wrapText="1"/>
      <protection/>
    </xf>
    <xf numFmtId="0" fontId="6" fillId="0" borderId="0" xfId="21" applyAlignment="1">
      <alignment wrapText="1"/>
      <protection/>
    </xf>
    <xf numFmtId="179" fontId="6" fillId="0" borderId="0" xfId="21" applyNumberFormat="1" applyFill="1">
      <alignment/>
      <protection/>
    </xf>
    <xf numFmtId="179" fontId="6" fillId="0" borderId="0" xfId="21" applyNumberFormat="1">
      <alignment/>
      <protection/>
    </xf>
    <xf numFmtId="0" fontId="7" fillId="0" borderId="0" xfId="0" applyFont="1" applyAlignment="1">
      <alignment/>
    </xf>
    <xf numFmtId="14" fontId="7" fillId="0" borderId="0" xfId="0" applyNumberFormat="1" applyFont="1" applyFill="1" applyAlignment="1" quotePrefix="1">
      <alignment horizontal="right"/>
    </xf>
    <xf numFmtId="179" fontId="2" fillId="0" borderId="0" xfId="15" applyNumberFormat="1" applyFont="1" applyFill="1" applyBorder="1" applyAlignment="1">
      <alignment/>
    </xf>
    <xf numFmtId="0" fontId="7" fillId="0" borderId="0" xfId="0" applyFont="1" applyFill="1" applyBorder="1" applyAlignment="1">
      <alignment horizontal="right"/>
    </xf>
    <xf numFmtId="0" fontId="6" fillId="0" borderId="0" xfId="21" applyBorder="1">
      <alignment/>
      <protection/>
    </xf>
    <xf numFmtId="179" fontId="7" fillId="0" borderId="0" xfId="15" applyNumberFormat="1" applyFont="1" applyBorder="1" applyAlignment="1">
      <alignment/>
    </xf>
    <xf numFmtId="0" fontId="7" fillId="0" borderId="0" xfId="0" applyFont="1" applyBorder="1" applyAlignment="1">
      <alignment/>
    </xf>
    <xf numFmtId="0" fontId="13" fillId="0" borderId="0" xfId="0" applyFont="1" applyFill="1" applyBorder="1" applyAlignment="1">
      <alignment horizontal="right"/>
    </xf>
    <xf numFmtId="0" fontId="16" fillId="0" borderId="0" xfId="0" applyNumberFormat="1" applyFont="1" applyAlignment="1">
      <alignment horizontal="left"/>
    </xf>
    <xf numFmtId="0" fontId="17" fillId="0" borderId="0" xfId="0" applyFont="1" applyAlignment="1">
      <alignment vertical="center"/>
    </xf>
    <xf numFmtId="179" fontId="16" fillId="0" borderId="7" xfId="15" applyNumberFormat="1" applyFont="1" applyFill="1" applyBorder="1" applyAlignment="1">
      <alignment vertical="center"/>
    </xf>
    <xf numFmtId="179" fontId="17" fillId="0" borderId="0" xfId="15" applyNumberFormat="1" applyFont="1" applyBorder="1" applyAlignment="1">
      <alignment/>
    </xf>
    <xf numFmtId="0" fontId="17" fillId="0" borderId="0" xfId="0" applyNumberFormat="1" applyFont="1" applyAlignment="1">
      <alignment horizontal="left"/>
    </xf>
    <xf numFmtId="179" fontId="16" fillId="0" borderId="0" xfId="15" applyNumberFormat="1" applyFont="1" applyFill="1" applyBorder="1" applyAlignment="1">
      <alignment vertical="center"/>
    </xf>
    <xf numFmtId="179" fontId="17" fillId="0" borderId="0" xfId="15" applyNumberFormat="1" applyFont="1" applyAlignment="1">
      <alignment/>
    </xf>
    <xf numFmtId="0" fontId="17" fillId="0" borderId="0" xfId="0" applyFont="1" applyBorder="1" applyAlignment="1">
      <alignment vertical="center"/>
    </xf>
    <xf numFmtId="0" fontId="17" fillId="0" borderId="0" xfId="0" applyNumberFormat="1" applyFont="1" applyAlignment="1">
      <alignment horizontal="left" wrapText="1"/>
    </xf>
    <xf numFmtId="0" fontId="17" fillId="0" borderId="0" xfId="0" applyFont="1" applyBorder="1" applyAlignment="1">
      <alignment wrapText="1"/>
    </xf>
    <xf numFmtId="179" fontId="16" fillId="0" borderId="4" xfId="15" applyNumberFormat="1" applyFont="1" applyFill="1" applyBorder="1" applyAlignment="1">
      <alignment wrapText="1"/>
    </xf>
    <xf numFmtId="179" fontId="17" fillId="0" borderId="0" xfId="15" applyNumberFormat="1" applyFont="1" applyBorder="1" applyAlignment="1">
      <alignment wrapText="1"/>
    </xf>
    <xf numFmtId="0" fontId="17" fillId="0" borderId="0" xfId="0" applyNumberFormat="1" applyFont="1" applyAlignment="1">
      <alignment horizontal="left" vertical="top"/>
    </xf>
    <xf numFmtId="0" fontId="17" fillId="0" borderId="0" xfId="0" applyFont="1" applyAlignment="1">
      <alignment vertical="top"/>
    </xf>
    <xf numFmtId="179" fontId="16" fillId="0" borderId="4" xfId="15" applyNumberFormat="1" applyFont="1" applyFill="1" applyBorder="1" applyAlignment="1">
      <alignment vertical="top"/>
    </xf>
    <xf numFmtId="179" fontId="17" fillId="0" borderId="0" xfId="15" applyNumberFormat="1" applyFont="1" applyAlignment="1">
      <alignment vertical="top"/>
    </xf>
    <xf numFmtId="0" fontId="17" fillId="0" borderId="0" xfId="0" applyFont="1" applyAlignment="1">
      <alignment vertical="top" wrapText="1"/>
    </xf>
    <xf numFmtId="179" fontId="16" fillId="0" borderId="0" xfId="15" applyNumberFormat="1" applyFont="1" applyFill="1" applyAlignment="1">
      <alignment vertical="top"/>
    </xf>
    <xf numFmtId="179" fontId="17" fillId="0" borderId="0" xfId="15" applyNumberFormat="1" applyFont="1" applyFill="1" applyAlignment="1">
      <alignment vertical="top"/>
    </xf>
    <xf numFmtId="0" fontId="16" fillId="0" borderId="0" xfId="0" applyNumberFormat="1" applyFont="1" applyAlignment="1">
      <alignment horizontal="left" vertical="center" wrapText="1"/>
    </xf>
    <xf numFmtId="0" fontId="18" fillId="0" borderId="0" xfId="0" applyFont="1" applyAlignment="1">
      <alignment vertical="center"/>
    </xf>
    <xf numFmtId="179" fontId="16" fillId="0" borderId="5" xfId="15" applyNumberFormat="1" applyFont="1" applyFill="1" applyBorder="1" applyAlignment="1">
      <alignment vertical="center"/>
    </xf>
    <xf numFmtId="179" fontId="17" fillId="0" borderId="0" xfId="15" applyNumberFormat="1" applyFont="1" applyAlignment="1">
      <alignment vertical="center"/>
    </xf>
    <xf numFmtId="0" fontId="19" fillId="0" borderId="0" xfId="0" applyFont="1" applyAlignment="1">
      <alignment/>
    </xf>
    <xf numFmtId="179" fontId="16" fillId="0" borderId="0" xfId="15" applyNumberFormat="1" applyFont="1" applyFill="1" applyAlignment="1">
      <alignment/>
    </xf>
    <xf numFmtId="0" fontId="17" fillId="0" borderId="0" xfId="0" applyFont="1" applyAlignment="1">
      <alignment horizontal="left" vertical="top" wrapText="1"/>
    </xf>
    <xf numFmtId="0" fontId="17" fillId="0" borderId="0" xfId="0" applyFont="1" applyFill="1" applyAlignment="1">
      <alignment horizontal="left" vertical="top" wrapText="1" indent="1"/>
    </xf>
    <xf numFmtId="0" fontId="17" fillId="0" borderId="0" xfId="0" applyFont="1" applyFill="1" applyAlignment="1">
      <alignment vertical="top" wrapText="1"/>
    </xf>
    <xf numFmtId="43" fontId="16" fillId="0" borderId="0" xfId="15" applyFont="1" applyFill="1" applyAlignment="1">
      <alignment vertical="top"/>
    </xf>
    <xf numFmtId="0" fontId="17" fillId="0" borderId="0" xfId="0" applyFont="1" applyAlignment="1">
      <alignment/>
    </xf>
    <xf numFmtId="0" fontId="17" fillId="0" borderId="0" xfId="0" applyFont="1" applyAlignment="1">
      <alignment horizontal="right"/>
    </xf>
    <xf numFmtId="0" fontId="16" fillId="0" borderId="0" xfId="0" applyFont="1" applyFill="1" applyAlignment="1">
      <alignment horizontal="right"/>
    </xf>
    <xf numFmtId="0" fontId="3" fillId="0" borderId="0" xfId="0" applyFont="1" applyAlignment="1">
      <alignment horizontal="right"/>
    </xf>
    <xf numFmtId="0" fontId="1" fillId="0" borderId="0" xfId="0" applyFont="1" applyAlignment="1">
      <alignment horizontal="left" indent="1"/>
    </xf>
    <xf numFmtId="179" fontId="3" fillId="0" borderId="0" xfId="15" applyNumberFormat="1" applyFont="1" applyFill="1" applyAlignment="1">
      <alignment/>
    </xf>
    <xf numFmtId="179" fontId="3" fillId="0" borderId="0" xfId="15" applyNumberFormat="1" applyFont="1" applyFill="1" applyBorder="1" applyAlignment="1">
      <alignment/>
    </xf>
    <xf numFmtId="0" fontId="1" fillId="0" borderId="0" xfId="0" applyFont="1" applyBorder="1" applyAlignment="1">
      <alignment horizontal="left"/>
    </xf>
    <xf numFmtId="179" fontId="1" fillId="0" borderId="0" xfId="15" applyNumberFormat="1" applyFont="1" applyFill="1" applyBorder="1" applyAlignment="1">
      <alignment/>
    </xf>
    <xf numFmtId="179" fontId="3" fillId="0" borderId="4" xfId="15" applyNumberFormat="1" applyFont="1" applyFill="1" applyBorder="1" applyAlignment="1">
      <alignment/>
    </xf>
    <xf numFmtId="179" fontId="3" fillId="0" borderId="5" xfId="15" applyNumberFormat="1" applyFont="1" applyFill="1" applyBorder="1" applyAlignment="1">
      <alignment/>
    </xf>
    <xf numFmtId="179" fontId="3" fillId="0" borderId="0" xfId="15" applyNumberFormat="1" applyFont="1" applyAlignment="1">
      <alignment/>
    </xf>
    <xf numFmtId="179" fontId="1" fillId="0" borderId="0" xfId="21" applyNumberFormat="1" applyFont="1" applyFill="1" applyAlignment="1">
      <alignment/>
      <protection/>
    </xf>
    <xf numFmtId="0" fontId="1" fillId="0" borderId="0" xfId="21" applyFont="1" applyFill="1">
      <alignment/>
      <protection/>
    </xf>
    <xf numFmtId="0" fontId="1" fillId="0" borderId="0" xfId="21" applyFont="1" applyFill="1" applyAlignment="1">
      <alignment wrapText="1"/>
      <protection/>
    </xf>
    <xf numFmtId="179" fontId="1" fillId="0" borderId="0" xfId="21" applyNumberFormat="1" applyFont="1" applyFill="1">
      <alignment/>
      <protection/>
    </xf>
    <xf numFmtId="0" fontId="1" fillId="0" borderId="0" xfId="21" applyFont="1" applyAlignment="1">
      <alignment wrapText="1"/>
      <protection/>
    </xf>
    <xf numFmtId="179" fontId="3" fillId="0" borderId="0" xfId="15" applyNumberFormat="1" applyFont="1" applyBorder="1" applyAlignment="1">
      <alignment/>
    </xf>
    <xf numFmtId="179" fontId="1" fillId="0" borderId="0" xfId="15" applyNumberFormat="1" applyFont="1" applyAlignment="1">
      <alignment wrapText="1"/>
    </xf>
    <xf numFmtId="179" fontId="1" fillId="0" borderId="0" xfId="21" applyNumberFormat="1" applyFont="1" applyFill="1" applyAlignment="1">
      <alignment wrapText="1"/>
      <protection/>
    </xf>
    <xf numFmtId="0" fontId="20" fillId="0" borderId="0" xfId="21" applyFont="1" applyAlignment="1">
      <alignment horizontal="left"/>
      <protection/>
    </xf>
    <xf numFmtId="0" fontId="20" fillId="0" borderId="0" xfId="21" applyFont="1">
      <alignment/>
      <protection/>
    </xf>
    <xf numFmtId="0" fontId="20" fillId="0" borderId="0" xfId="21" applyFont="1" applyAlignment="1">
      <alignment wrapText="1"/>
      <protection/>
    </xf>
    <xf numFmtId="15" fontId="3" fillId="0" borderId="0" xfId="0" applyNumberFormat="1" applyFont="1" applyFill="1" applyAlignment="1">
      <alignment horizontal="right" vertical="top" wrapText="1"/>
    </xf>
    <xf numFmtId="0" fontId="3" fillId="0" borderId="0" xfId="0" applyFont="1" applyAlignment="1" quotePrefix="1">
      <alignment/>
    </xf>
    <xf numFmtId="15" fontId="3" fillId="0" borderId="0" xfId="21" applyNumberFormat="1" applyFont="1" quotePrefix="1">
      <alignment/>
      <protection/>
    </xf>
    <xf numFmtId="0" fontId="20" fillId="0" borderId="0" xfId="21" applyFont="1" applyAlignment="1">
      <alignment/>
      <protection/>
    </xf>
    <xf numFmtId="4" fontId="7" fillId="0" borderId="0" xfId="15" applyNumberFormat="1" applyFont="1" applyFill="1" applyAlignment="1">
      <alignment/>
    </xf>
    <xf numFmtId="200" fontId="7" fillId="0" borderId="0" xfId="0" applyNumberFormat="1" applyFont="1" applyFill="1" applyAlignment="1">
      <alignment horizontal="right"/>
    </xf>
    <xf numFmtId="200" fontId="7" fillId="0" borderId="0" xfId="0" applyNumberFormat="1" applyFont="1" applyAlignment="1" quotePrefix="1">
      <alignment horizontal="right"/>
    </xf>
    <xf numFmtId="200" fontId="7" fillId="0" borderId="0" xfId="0" applyNumberFormat="1" applyFont="1" applyFill="1" applyBorder="1" applyAlignment="1">
      <alignment horizontal="right"/>
    </xf>
    <xf numFmtId="43" fontId="16" fillId="0" borderId="0" xfId="15" applyFont="1" applyFill="1" applyAlignment="1">
      <alignment horizontal="right" vertical="top"/>
    </xf>
    <xf numFmtId="0" fontId="17" fillId="0" borderId="0" xfId="0" applyFont="1" applyAlignment="1">
      <alignment wrapText="1"/>
    </xf>
    <xf numFmtId="0" fontId="0" fillId="0" borderId="0" xfId="0" applyAlignment="1">
      <alignment wrapText="1"/>
    </xf>
    <xf numFmtId="179" fontId="7" fillId="0" borderId="0" xfId="15" applyNumberFormat="1" applyFont="1" applyAlignment="1">
      <alignment/>
    </xf>
    <xf numFmtId="179" fontId="7" fillId="0" borderId="2" xfId="15" applyNumberFormat="1" applyFont="1" applyBorder="1" applyAlignment="1">
      <alignment/>
    </xf>
    <xf numFmtId="179" fontId="7" fillId="0" borderId="3" xfId="15" applyNumberFormat="1" applyFont="1" applyBorder="1" applyAlignment="1">
      <alignment/>
    </xf>
    <xf numFmtId="179" fontId="7" fillId="0" borderId="6" xfId="15" applyNumberFormat="1" applyFont="1" applyBorder="1" applyAlignment="1">
      <alignment/>
    </xf>
    <xf numFmtId="0" fontId="15" fillId="0" borderId="0" xfId="0" applyFont="1" applyAlignment="1">
      <alignment vertical="top"/>
    </xf>
    <xf numFmtId="179" fontId="3" fillId="0" borderId="0" xfId="15" applyNumberFormat="1" applyFont="1" applyAlignment="1">
      <alignment wrapText="1"/>
    </xf>
    <xf numFmtId="0" fontId="4" fillId="0" borderId="0" xfId="0" applyFont="1" applyAlignment="1">
      <alignment horizontal="center"/>
    </xf>
    <xf numFmtId="0" fontId="1" fillId="0" borderId="0" xfId="0" applyFont="1" applyFill="1" applyAlignment="1">
      <alignment/>
    </xf>
    <xf numFmtId="0" fontId="3" fillId="0" borderId="0" xfId="0" applyFont="1" applyAlignment="1">
      <alignment/>
    </xf>
    <xf numFmtId="0" fontId="5" fillId="0" borderId="0" xfId="0" applyFont="1" applyAlignment="1">
      <alignment/>
    </xf>
    <xf numFmtId="0" fontId="14" fillId="0" borderId="0" xfId="0" applyFont="1" applyAlignment="1">
      <alignment wrapText="1"/>
    </xf>
    <xf numFmtId="0" fontId="7" fillId="0" borderId="0" xfId="21" applyFont="1" applyAlignment="1">
      <alignment horizontal="center" vertical="top" wrapText="1"/>
      <protection/>
    </xf>
    <xf numFmtId="179" fontId="6" fillId="2" borderId="0" xfId="21" applyNumberFormat="1" applyFill="1">
      <alignment/>
      <protection/>
    </xf>
    <xf numFmtId="0" fontId="6" fillId="2" borderId="0" xfId="21" applyFont="1" applyFill="1" applyAlignment="1">
      <alignment wrapText="1"/>
      <protection/>
    </xf>
    <xf numFmtId="0" fontId="6" fillId="2" borderId="0" xfId="21" applyFill="1">
      <alignment/>
      <protection/>
    </xf>
    <xf numFmtId="179" fontId="3" fillId="0" borderId="5" xfId="15" applyNumberFormat="1" applyFont="1" applyBorder="1" applyAlignment="1">
      <alignment/>
    </xf>
    <xf numFmtId="179" fontId="3" fillId="0" borderId="0" xfId="15" applyNumberFormat="1" applyFont="1" applyBorder="1" applyAlignment="1">
      <alignment/>
    </xf>
    <xf numFmtId="15" fontId="3" fillId="0" borderId="0" xfId="21" applyNumberFormat="1" applyFont="1">
      <alignment/>
      <protection/>
    </xf>
    <xf numFmtId="0" fontId="17" fillId="0" borderId="0" xfId="0" applyNumberFormat="1" applyFont="1" applyAlignment="1">
      <alignment horizontal="left" wrapText="1" indent="1"/>
    </xf>
    <xf numFmtId="179" fontId="6" fillId="3" borderId="0" xfId="21" applyNumberFormat="1" applyFill="1">
      <alignment/>
      <protection/>
    </xf>
    <xf numFmtId="0" fontId="14" fillId="0" borderId="0" xfId="0" applyFont="1" applyAlignment="1" quotePrefix="1">
      <alignment vertical="top" wrapText="1"/>
    </xf>
    <xf numFmtId="0" fontId="7" fillId="4" borderId="0" xfId="0" applyFont="1" applyFill="1" applyAlignment="1">
      <alignment vertical="top" wrapText="1"/>
    </xf>
    <xf numFmtId="0" fontId="14" fillId="4" borderId="0" xfId="0" applyFont="1" applyFill="1" applyAlignment="1" quotePrefix="1">
      <alignment vertical="top" wrapText="1"/>
    </xf>
    <xf numFmtId="179" fontId="1" fillId="3" borderId="0" xfId="0" applyNumberFormat="1" applyFont="1" applyFill="1" applyAlignment="1">
      <alignment/>
    </xf>
    <xf numFmtId="0" fontId="1" fillId="3" borderId="0" xfId="0" applyFont="1" applyFill="1" applyAlignment="1">
      <alignment/>
    </xf>
    <xf numFmtId="0" fontId="7" fillId="0" borderId="0" xfId="21" applyFont="1" applyAlignment="1">
      <alignment horizontal="center"/>
      <protection/>
    </xf>
    <xf numFmtId="0" fontId="14" fillId="0" borderId="0" xfId="0" applyFont="1" applyAlignment="1">
      <alignment wrapText="1"/>
    </xf>
    <xf numFmtId="0" fontId="0" fillId="0" borderId="0" xfId="0" applyAlignment="1">
      <alignment wrapText="1"/>
    </xf>
    <xf numFmtId="0" fontId="3" fillId="0" borderId="0" xfId="0" applyFont="1" applyAlignment="1">
      <alignment wrapText="1"/>
    </xf>
    <xf numFmtId="0" fontId="22" fillId="0" borderId="0" xfId="0" applyFont="1" applyAlignment="1">
      <alignment wrapText="1"/>
    </xf>
    <xf numFmtId="0" fontId="17" fillId="0" borderId="0" xfId="0" applyFont="1" applyAlignment="1">
      <alignment horizontal="left" wrapText="1"/>
    </xf>
    <xf numFmtId="0" fontId="0" fillId="0" borderId="0" xfId="0" applyAlignment="1">
      <alignment horizontal="left" wrapText="1"/>
    </xf>
    <xf numFmtId="0" fontId="4" fillId="0" borderId="0" xfId="0" applyFont="1" applyBorder="1" applyAlignment="1">
      <alignment horizontal="center"/>
    </xf>
    <xf numFmtId="0" fontId="21" fillId="0" borderId="0" xfId="0" applyFont="1" applyAlignment="1">
      <alignment horizontal="center"/>
    </xf>
    <xf numFmtId="0" fontId="6" fillId="0" borderId="0" xfId="0" applyFont="1" applyBorder="1" applyAlignment="1">
      <alignment horizontal="center"/>
    </xf>
    <xf numFmtId="0" fontId="14" fillId="0" borderId="0" xfId="0" applyFont="1" applyAlignment="1" quotePrefix="1">
      <alignment vertical="top" wrapText="1"/>
    </xf>
    <xf numFmtId="0" fontId="4" fillId="0" borderId="0" xfId="0" applyFont="1" applyAlignment="1">
      <alignment horizontal="center"/>
    </xf>
    <xf numFmtId="0" fontId="20" fillId="0" borderId="0" xfId="21" applyFont="1" applyAlignment="1">
      <alignment wrapText="1"/>
      <protection/>
    </xf>
    <xf numFmtId="0" fontId="0" fillId="0" borderId="0" xfId="0" applyAlignment="1">
      <alignment horizontal="center"/>
    </xf>
    <xf numFmtId="0" fontId="20" fillId="0" borderId="0" xfId="21" applyFont="1" applyAlignment="1">
      <alignment horizontal="left" wrapText="1"/>
      <protection/>
    </xf>
    <xf numFmtId="0" fontId="7" fillId="0" borderId="0" xfId="21" applyFont="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J40"/>
  <sheetViews>
    <sheetView showGridLines="0" zoomScaleSheetLayoutView="100" workbookViewId="0" topLeftCell="A1">
      <selection activeCell="B7" sqref="B7"/>
    </sheetView>
  </sheetViews>
  <sheetFormatPr defaultColWidth="9.140625" defaultRowHeight="12.75"/>
  <cols>
    <col min="1" max="1" width="9.140625" style="1" customWidth="1"/>
    <col min="2" max="2" width="24.140625" style="1" customWidth="1"/>
    <col min="3" max="3" width="0.9921875" style="1" customWidth="1"/>
    <col min="4" max="4" width="15.7109375" style="12" customWidth="1"/>
    <col min="5" max="5" width="16.57421875" style="1" customWidth="1"/>
    <col min="6" max="6" width="1.7109375" style="1" customWidth="1"/>
    <col min="7" max="7" width="12.8515625" style="12" customWidth="1"/>
    <col min="8" max="8" width="16.7109375" style="1" customWidth="1"/>
    <col min="9" max="9" width="9.00390625" style="1" customWidth="1"/>
    <col min="10" max="16384" width="9.140625" style="1" customWidth="1"/>
  </cols>
  <sheetData>
    <row r="1" spans="2:10" ht="18.75">
      <c r="B1" s="171" t="s">
        <v>35</v>
      </c>
      <c r="C1" s="171"/>
      <c r="D1" s="171"/>
      <c r="E1" s="171"/>
      <c r="F1" s="171"/>
      <c r="G1" s="171"/>
      <c r="H1" s="171"/>
      <c r="I1" s="6"/>
      <c r="J1" s="6"/>
    </row>
    <row r="2" spans="2:10" ht="12.75">
      <c r="B2" s="173" t="s">
        <v>0</v>
      </c>
      <c r="C2" s="173"/>
      <c r="D2" s="173"/>
      <c r="E2" s="173"/>
      <c r="F2" s="173"/>
      <c r="G2" s="173"/>
      <c r="H2" s="173"/>
      <c r="I2" s="173"/>
      <c r="J2" s="7"/>
    </row>
    <row r="3" ht="12.75">
      <c r="H3" s="3"/>
    </row>
    <row r="4" spans="4:8" s="2" customFormat="1" ht="27" customHeight="1">
      <c r="D4" s="33"/>
      <c r="G4" s="33"/>
      <c r="H4" s="4"/>
    </row>
    <row r="5" spans="2:8" ht="15" customHeight="1">
      <c r="B5" s="167" t="s">
        <v>61</v>
      </c>
      <c r="C5" s="166"/>
      <c r="D5" s="166"/>
      <c r="E5" s="166"/>
      <c r="F5" s="166"/>
      <c r="G5" s="166"/>
      <c r="H5" s="166"/>
    </row>
    <row r="6" spans="2:8" ht="15" customHeight="1">
      <c r="B6" s="167" t="s">
        <v>75</v>
      </c>
      <c r="C6" s="168"/>
      <c r="D6" s="168"/>
      <c r="E6" s="168"/>
      <c r="F6" s="168"/>
      <c r="G6" s="168"/>
      <c r="H6" s="168"/>
    </row>
    <row r="7" ht="18.75" customHeight="1">
      <c r="B7" s="129"/>
    </row>
    <row r="8" spans="4:8" s="18" customFormat="1" ht="12">
      <c r="D8" s="172" t="s">
        <v>43</v>
      </c>
      <c r="E8" s="172"/>
      <c r="F8" s="15"/>
      <c r="G8" s="172" t="s">
        <v>44</v>
      </c>
      <c r="H8" s="172"/>
    </row>
    <row r="9" spans="4:8" ht="24.75" customHeight="1">
      <c r="D9" s="128">
        <v>38717</v>
      </c>
      <c r="E9" s="128">
        <v>38352</v>
      </c>
      <c r="F9" s="108"/>
      <c r="G9" s="128">
        <f>+D9</f>
        <v>38717</v>
      </c>
      <c r="H9" s="128">
        <f>+E9</f>
        <v>38352</v>
      </c>
    </row>
    <row r="10" spans="4:8" s="15" customFormat="1" ht="12.75">
      <c r="D10" s="45" t="s">
        <v>2</v>
      </c>
      <c r="E10" s="108" t="s">
        <v>2</v>
      </c>
      <c r="F10" s="108"/>
      <c r="G10" s="45" t="s">
        <v>2</v>
      </c>
      <c r="H10" s="108" t="s">
        <v>2</v>
      </c>
    </row>
    <row r="11" ht="9" customHeight="1"/>
    <row r="12" spans="2:8" s="15" customFormat="1" ht="18" customHeight="1" thickBot="1">
      <c r="B12" s="76" t="s">
        <v>18</v>
      </c>
      <c r="C12" s="77"/>
      <c r="D12" s="78">
        <v>185092</v>
      </c>
      <c r="E12" s="78">
        <v>180676</v>
      </c>
      <c r="F12" s="79"/>
      <c r="G12" s="78">
        <v>559361</v>
      </c>
      <c r="H12" s="78">
        <v>424661</v>
      </c>
    </row>
    <row r="13" spans="2:8" s="15" customFormat="1" ht="9" customHeight="1">
      <c r="B13" s="80"/>
      <c r="C13" s="77"/>
      <c r="D13" s="81"/>
      <c r="E13" s="81"/>
      <c r="F13" s="82"/>
      <c r="G13" s="81"/>
      <c r="H13" s="81"/>
    </row>
    <row r="14" spans="2:8" s="26" customFormat="1" ht="18" customHeight="1">
      <c r="B14" s="76" t="s">
        <v>31</v>
      </c>
      <c r="C14" s="83"/>
      <c r="D14" s="81">
        <v>134584</v>
      </c>
      <c r="E14" s="81">
        <v>124693</v>
      </c>
      <c r="F14" s="79"/>
      <c r="G14" s="81">
        <v>402318</v>
      </c>
      <c r="H14" s="81">
        <v>291555</v>
      </c>
    </row>
    <row r="15" spans="2:8" s="26" customFormat="1" ht="18" customHeight="1">
      <c r="B15" s="80" t="s">
        <v>25</v>
      </c>
      <c r="C15" s="83"/>
      <c r="D15" s="81">
        <v>3298</v>
      </c>
      <c r="E15" s="81">
        <v>3915</v>
      </c>
      <c r="F15" s="79"/>
      <c r="G15" s="81">
        <v>12751</v>
      </c>
      <c r="H15" s="81">
        <v>8588</v>
      </c>
    </row>
    <row r="16" spans="2:8" s="26" customFormat="1" ht="18" customHeight="1">
      <c r="B16" s="80" t="s">
        <v>41</v>
      </c>
      <c r="C16" s="83"/>
      <c r="D16" s="81">
        <v>-47040</v>
      </c>
      <c r="E16" s="81">
        <v>-48454</v>
      </c>
      <c r="F16" s="79"/>
      <c r="G16" s="81">
        <v>-143242</v>
      </c>
      <c r="H16" s="81">
        <v>-115613</v>
      </c>
    </row>
    <row r="17" spans="2:8" s="26" customFormat="1" ht="18" customHeight="1">
      <c r="B17" s="84" t="s">
        <v>64</v>
      </c>
      <c r="C17" s="83"/>
      <c r="D17" s="81"/>
      <c r="E17" s="81"/>
      <c r="F17" s="79"/>
      <c r="G17" s="81"/>
      <c r="H17" s="81"/>
    </row>
    <row r="18" spans="2:8" s="62" customFormat="1" ht="18" customHeight="1">
      <c r="B18" s="157" t="s">
        <v>65</v>
      </c>
      <c r="C18" s="85"/>
      <c r="D18" s="86">
        <v>2784</v>
      </c>
      <c r="E18" s="86">
        <v>2694</v>
      </c>
      <c r="F18" s="87"/>
      <c r="G18" s="86">
        <v>8273</v>
      </c>
      <c r="H18" s="86">
        <v>6263</v>
      </c>
    </row>
    <row r="19" spans="2:8" s="26" customFormat="1" ht="18" customHeight="1">
      <c r="B19" s="76" t="s">
        <v>22</v>
      </c>
      <c r="C19" s="83"/>
      <c r="D19" s="81">
        <f>SUM(D14:D18)</f>
        <v>93626</v>
      </c>
      <c r="E19" s="81">
        <f>SUM(E14:E18)</f>
        <v>82848</v>
      </c>
      <c r="F19" s="79"/>
      <c r="G19" s="81">
        <f>SUM(G14:G18)</f>
        <v>280100</v>
      </c>
      <c r="H19" s="81">
        <f>SUM(H14:H18)</f>
        <v>190793</v>
      </c>
    </row>
    <row r="20" spans="2:8" s="21" customFormat="1" ht="18" customHeight="1">
      <c r="B20" s="88" t="s">
        <v>1</v>
      </c>
      <c r="C20" s="89"/>
      <c r="D20" s="90">
        <v>-29995</v>
      </c>
      <c r="E20" s="90">
        <v>-26154</v>
      </c>
      <c r="F20" s="91"/>
      <c r="G20" s="90">
        <v>-82922</v>
      </c>
      <c r="H20" s="90">
        <v>-57103</v>
      </c>
    </row>
    <row r="21" spans="2:8" s="15" customFormat="1" ht="18" customHeight="1">
      <c r="B21" s="88" t="s">
        <v>38</v>
      </c>
      <c r="C21" s="92"/>
      <c r="D21" s="93">
        <f>SUM(D19:D20)</f>
        <v>63631</v>
      </c>
      <c r="E21" s="93">
        <f>+E19+E20</f>
        <v>56694</v>
      </c>
      <c r="F21" s="82"/>
      <c r="G21" s="93">
        <f>SUM(G19:G20)</f>
        <v>197178</v>
      </c>
      <c r="H21" s="93">
        <f>SUM(H19:H20)</f>
        <v>133690</v>
      </c>
    </row>
    <row r="22" spans="2:8" s="21" customFormat="1" ht="18" customHeight="1">
      <c r="B22" s="88" t="s">
        <v>19</v>
      </c>
      <c r="C22" s="89"/>
      <c r="D22" s="90">
        <v>-24008</v>
      </c>
      <c r="E22" s="90">
        <v>-23718</v>
      </c>
      <c r="F22" s="91"/>
      <c r="G22" s="90">
        <v>-75612</v>
      </c>
      <c r="H22" s="90">
        <v>-52344</v>
      </c>
    </row>
    <row r="23" spans="2:8" s="19" customFormat="1" ht="27" customHeight="1" thickBot="1">
      <c r="B23" s="95" t="s">
        <v>39</v>
      </c>
      <c r="C23" s="96"/>
      <c r="D23" s="97">
        <f>SUM(D21:D22)</f>
        <v>39623</v>
      </c>
      <c r="E23" s="97">
        <f>+E21+E22</f>
        <v>32976</v>
      </c>
      <c r="F23" s="98"/>
      <c r="G23" s="97">
        <f>SUM(G21:G22)</f>
        <v>121566</v>
      </c>
      <c r="H23" s="97">
        <f>SUM(H21:H22)</f>
        <v>81346</v>
      </c>
    </row>
    <row r="24" spans="2:8" s="15" customFormat="1" ht="18" customHeight="1">
      <c r="B24" s="99"/>
      <c r="C24" s="99"/>
      <c r="D24" s="100"/>
      <c r="E24" s="82"/>
      <c r="F24" s="82"/>
      <c r="G24" s="100"/>
      <c r="H24" s="82"/>
    </row>
    <row r="25" spans="2:8" s="15" customFormat="1" ht="21" customHeight="1">
      <c r="B25" s="101" t="s">
        <v>26</v>
      </c>
      <c r="C25" s="99"/>
      <c r="D25" s="100"/>
      <c r="E25" s="82"/>
      <c r="F25" s="82"/>
      <c r="G25" s="100"/>
      <c r="H25" s="82"/>
    </row>
    <row r="26" spans="2:8" s="38" customFormat="1" ht="17.25" customHeight="1">
      <c r="B26" s="102" t="s">
        <v>23</v>
      </c>
      <c r="C26" s="103"/>
      <c r="D26" s="104">
        <v>4.24</v>
      </c>
      <c r="E26" s="104">
        <v>3.53</v>
      </c>
      <c r="F26" s="94"/>
      <c r="G26" s="104">
        <v>13.01</v>
      </c>
      <c r="H26" s="104">
        <v>15.79</v>
      </c>
    </row>
    <row r="27" spans="2:8" s="38" customFormat="1" ht="17.25" customHeight="1">
      <c r="B27" s="102" t="s">
        <v>46</v>
      </c>
      <c r="C27" s="103"/>
      <c r="D27" s="104">
        <v>3.12</v>
      </c>
      <c r="E27" s="136">
        <v>2.6</v>
      </c>
      <c r="F27" s="94"/>
      <c r="G27" s="104">
        <v>9.55</v>
      </c>
      <c r="H27" s="136">
        <v>9.46</v>
      </c>
    </row>
    <row r="28" spans="2:8" ht="15.75">
      <c r="B28" s="105"/>
      <c r="C28" s="106"/>
      <c r="D28" s="107"/>
      <c r="E28" s="106"/>
      <c r="F28" s="106"/>
      <c r="G28" s="107"/>
      <c r="H28" s="106"/>
    </row>
    <row r="29" spans="2:9" ht="48.75" customHeight="1">
      <c r="B29" s="169" t="s">
        <v>76</v>
      </c>
      <c r="C29" s="170"/>
      <c r="D29" s="170"/>
      <c r="E29" s="170"/>
      <c r="F29" s="170"/>
      <c r="G29" s="170"/>
      <c r="H29" s="170"/>
      <c r="I29" s="138"/>
    </row>
    <row r="30" spans="2:9" ht="15.75">
      <c r="B30" s="137"/>
      <c r="C30" s="138"/>
      <c r="D30" s="138"/>
      <c r="E30" s="138"/>
      <c r="F30" s="138"/>
      <c r="G30" s="138"/>
      <c r="H30" s="138"/>
      <c r="I30" s="138"/>
    </row>
    <row r="31" spans="2:9" ht="37.5" customHeight="1">
      <c r="B31" s="165" t="s">
        <v>48</v>
      </c>
      <c r="C31" s="165"/>
      <c r="D31" s="165"/>
      <c r="E31" s="165"/>
      <c r="F31" s="165"/>
      <c r="G31" s="165"/>
      <c r="H31" s="165"/>
      <c r="I31" s="149"/>
    </row>
    <row r="32" spans="2:9" ht="14.25" customHeight="1">
      <c r="B32" s="137"/>
      <c r="C32" s="138"/>
      <c r="D32" s="138"/>
      <c r="E32" s="138"/>
      <c r="F32" s="138"/>
      <c r="G32" s="138"/>
      <c r="H32" s="138"/>
      <c r="I32" s="138"/>
    </row>
    <row r="33" spans="2:9" ht="21.75" customHeight="1">
      <c r="B33" s="165"/>
      <c r="C33" s="166"/>
      <c r="D33" s="166"/>
      <c r="E33" s="166"/>
      <c r="F33" s="166"/>
      <c r="G33" s="166"/>
      <c r="H33" s="166"/>
      <c r="I33" s="138"/>
    </row>
    <row r="34" spans="2:9" ht="24.75" customHeight="1">
      <c r="B34" s="68"/>
      <c r="C34" s="68"/>
      <c r="D34" s="68"/>
      <c r="E34" s="68"/>
      <c r="F34" s="68"/>
      <c r="G34" s="68"/>
      <c r="H34" s="68"/>
      <c r="I34" s="56"/>
    </row>
    <row r="35" ht="27.75" customHeight="1"/>
    <row r="36" spans="2:4" ht="12.75">
      <c r="B36" s="10"/>
      <c r="D36" s="11"/>
    </row>
    <row r="37" spans="2:4" ht="12.75">
      <c r="B37" s="10"/>
      <c r="D37" s="11"/>
    </row>
    <row r="38" ht="12.75">
      <c r="B38" s="10"/>
    </row>
    <row r="39" ht="12.75">
      <c r="B39" s="10"/>
    </row>
    <row r="40" ht="12.75">
      <c r="B40" s="10"/>
    </row>
  </sheetData>
  <mergeCells count="9">
    <mergeCell ref="B1:H1"/>
    <mergeCell ref="G8:H8"/>
    <mergeCell ref="D8:E8"/>
    <mergeCell ref="B2:I2"/>
    <mergeCell ref="B33:H33"/>
    <mergeCell ref="B5:H5"/>
    <mergeCell ref="B31:H31"/>
    <mergeCell ref="B6:H6"/>
    <mergeCell ref="B29:H29"/>
  </mergeCells>
  <printOptions/>
  <pageMargins left="1" right="0.25" top="1.5" bottom="0.75" header="0.38" footer="1.1"/>
  <pageSetup horizontalDpi="600" verticalDpi="600" orientation="portrait" scale="95" r:id="rId1"/>
  <headerFooter alignWithMargins="0">
    <oddFooter>&amp;L&amp;6&amp;F&amp;C&amp;"Times New Roman,Regular"Page 1&amp;R&amp;6&amp;D &amp;T</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tabSelected="1" workbookViewId="0" topLeftCell="A13">
      <selection activeCell="A46" sqref="A46"/>
    </sheetView>
  </sheetViews>
  <sheetFormatPr defaultColWidth="9.140625" defaultRowHeight="12.75"/>
  <cols>
    <col min="1" max="1" width="51.140625" style="1" customWidth="1"/>
    <col min="2" max="2" width="16.7109375" style="12" customWidth="1"/>
    <col min="3" max="3" width="3.140625" style="12" hidden="1" customWidth="1"/>
    <col min="4" max="4" width="2.57421875" style="1" customWidth="1"/>
    <col min="5" max="5" width="15.42187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171" t="s">
        <v>35</v>
      </c>
      <c r="B1" s="171"/>
      <c r="C1" s="171"/>
      <c r="D1" s="171"/>
      <c r="E1" s="171"/>
      <c r="F1" s="171"/>
      <c r="G1" s="171"/>
      <c r="H1" s="6"/>
      <c r="I1" s="6"/>
      <c r="J1" s="6"/>
      <c r="K1" s="6"/>
      <c r="L1" s="6"/>
    </row>
    <row r="2" spans="1:12" ht="12.75">
      <c r="A2" s="173" t="s">
        <v>0</v>
      </c>
      <c r="B2" s="173"/>
      <c r="C2" s="173"/>
      <c r="D2" s="173"/>
      <c r="E2" s="173"/>
      <c r="F2" s="173"/>
      <c r="G2" s="173"/>
      <c r="H2" s="173"/>
      <c r="I2" s="22"/>
      <c r="J2" s="7"/>
      <c r="K2" s="7"/>
      <c r="L2" s="7"/>
    </row>
    <row r="3" ht="7.5" customHeight="1">
      <c r="I3" s="3"/>
    </row>
    <row r="4" spans="1:9" ht="14.25">
      <c r="A4" s="8"/>
      <c r="I4" s="3"/>
    </row>
    <row r="5" ht="15" customHeight="1">
      <c r="A5" s="3" t="s">
        <v>60</v>
      </c>
    </row>
    <row r="6" ht="18.75" customHeight="1">
      <c r="A6" s="3" t="s">
        <v>77</v>
      </c>
    </row>
    <row r="7" spans="2:6" s="15" customFormat="1" ht="21.75" customHeight="1">
      <c r="B7" s="34"/>
      <c r="C7" s="34" t="s">
        <v>32</v>
      </c>
      <c r="D7" s="17"/>
      <c r="E7" s="16"/>
      <c r="F7" s="23" t="s">
        <v>3</v>
      </c>
    </row>
    <row r="8" spans="2:6" s="15" customFormat="1" ht="12">
      <c r="B8" s="133">
        <f>+'IS'!D9</f>
        <v>38717</v>
      </c>
      <c r="C8" s="69" t="s">
        <v>33</v>
      </c>
      <c r="D8" s="17"/>
      <c r="E8" s="134">
        <v>38442</v>
      </c>
      <c r="F8" s="24">
        <v>36433</v>
      </c>
    </row>
    <row r="9" spans="2:6" s="15" customFormat="1" ht="12">
      <c r="B9" s="36" t="s">
        <v>2</v>
      </c>
      <c r="C9" s="36" t="s">
        <v>2</v>
      </c>
      <c r="D9" s="17"/>
      <c r="E9" s="17" t="s">
        <v>2</v>
      </c>
      <c r="F9" s="14" t="s">
        <v>2</v>
      </c>
    </row>
    <row r="10" spans="2:6" s="15" customFormat="1" ht="12.75">
      <c r="B10" s="45" t="s">
        <v>53</v>
      </c>
      <c r="C10" s="45"/>
      <c r="D10" s="108"/>
      <c r="E10" s="45" t="s">
        <v>54</v>
      </c>
      <c r="F10" s="14"/>
    </row>
    <row r="11" spans="2:3" s="15" customFormat="1" ht="5.25" customHeight="1">
      <c r="B11" s="38"/>
      <c r="C11" s="38"/>
    </row>
    <row r="12" spans="1:5" s="15" customFormat="1" ht="12">
      <c r="A12" s="25" t="s">
        <v>4</v>
      </c>
      <c r="B12" s="37">
        <v>4984867</v>
      </c>
      <c r="C12" s="37">
        <v>54130</v>
      </c>
      <c r="D12" s="20"/>
      <c r="E12" s="37">
        <v>4982045</v>
      </c>
    </row>
    <row r="13" spans="1:5" s="15" customFormat="1" ht="12">
      <c r="A13" s="25" t="s">
        <v>49</v>
      </c>
      <c r="B13" s="37">
        <v>649369</v>
      </c>
      <c r="C13" s="37">
        <v>51228</v>
      </c>
      <c r="D13" s="20"/>
      <c r="E13" s="37">
        <v>642409</v>
      </c>
    </row>
    <row r="14" spans="1:5" s="15" customFormat="1" ht="12">
      <c r="A14" s="25" t="s">
        <v>50</v>
      </c>
      <c r="B14" s="37">
        <v>113075</v>
      </c>
      <c r="C14" s="37">
        <v>443186</v>
      </c>
      <c r="D14" s="20"/>
      <c r="E14" s="37">
        <v>106472</v>
      </c>
    </row>
    <row r="15" spans="1:5" s="15" customFormat="1" ht="12" hidden="1">
      <c r="A15" s="25" t="s">
        <v>30</v>
      </c>
      <c r="B15" s="37">
        <v>472</v>
      </c>
      <c r="C15" s="37">
        <v>0</v>
      </c>
      <c r="D15" s="20"/>
      <c r="E15" s="37"/>
    </row>
    <row r="16" spans="1:5" s="15" customFormat="1" ht="12">
      <c r="A16" s="25" t="s">
        <v>30</v>
      </c>
      <c r="B16" s="37">
        <v>25514</v>
      </c>
      <c r="C16" s="37">
        <v>0</v>
      </c>
      <c r="D16" s="20"/>
      <c r="E16" s="37">
        <v>25517</v>
      </c>
    </row>
    <row r="17" spans="1:5" s="15" customFormat="1" ht="12">
      <c r="A17" s="25"/>
      <c r="B17" s="37"/>
      <c r="C17" s="37"/>
      <c r="D17" s="20"/>
      <c r="E17" s="37"/>
    </row>
    <row r="18" spans="1:5" s="15" customFormat="1" ht="12">
      <c r="A18" s="25" t="s">
        <v>5</v>
      </c>
      <c r="B18" s="37"/>
      <c r="C18" s="37"/>
      <c r="D18" s="20"/>
      <c r="E18" s="139"/>
    </row>
    <row r="19" spans="1:5" s="15" customFormat="1" ht="12.75">
      <c r="A19" s="109" t="s">
        <v>20</v>
      </c>
      <c r="B19" s="39">
        <v>382</v>
      </c>
      <c r="C19" s="40">
        <v>4296</v>
      </c>
      <c r="D19" s="20"/>
      <c r="E19" s="39">
        <v>287</v>
      </c>
    </row>
    <row r="20" spans="1:5" s="15" customFormat="1" ht="12.75">
      <c r="A20" s="109" t="s">
        <v>51</v>
      </c>
      <c r="B20" s="40">
        <f>56944+2778+10918+15106</f>
        <v>85746</v>
      </c>
      <c r="C20" s="40">
        <v>55919</v>
      </c>
      <c r="D20" s="20"/>
      <c r="E20" s="40">
        <f>51187+17357+6223+2323</f>
        <v>77090</v>
      </c>
    </row>
    <row r="21" spans="1:5" s="15" customFormat="1" ht="12.75">
      <c r="A21" s="109" t="s">
        <v>6</v>
      </c>
      <c r="B21" s="40">
        <f>496575+20219</f>
        <v>516794</v>
      </c>
      <c r="C21" s="40">
        <v>106981</v>
      </c>
      <c r="D21" s="20"/>
      <c r="E21" s="40">
        <f>19371+541646</f>
        <v>561017</v>
      </c>
    </row>
    <row r="22" spans="2:5" s="15" customFormat="1" ht="12.75" customHeight="1">
      <c r="B22" s="41">
        <f>SUM(B19:B21)</f>
        <v>602922</v>
      </c>
      <c r="C22" s="41">
        <v>505945</v>
      </c>
      <c r="D22" s="20"/>
      <c r="E22" s="41">
        <f>SUM(E19:E21)</f>
        <v>638394</v>
      </c>
    </row>
    <row r="23" spans="1:5" s="15" customFormat="1" ht="12.75" customHeight="1">
      <c r="A23" s="25" t="s">
        <v>7</v>
      </c>
      <c r="B23" s="40"/>
      <c r="C23" s="40"/>
      <c r="D23" s="20"/>
      <c r="E23" s="140"/>
    </row>
    <row r="24" spans="1:5" s="15" customFormat="1" ht="12.75" customHeight="1">
      <c r="A24" s="109" t="s">
        <v>29</v>
      </c>
      <c r="B24" s="40">
        <f>65339+16136+82466+4854</f>
        <v>168795</v>
      </c>
      <c r="C24" s="40">
        <v>136686</v>
      </c>
      <c r="D24" s="20"/>
      <c r="E24" s="40">
        <f>120856+46858+1411</f>
        <v>169125</v>
      </c>
    </row>
    <row r="25" spans="1:9" s="15" customFormat="1" ht="12.75" customHeight="1">
      <c r="A25" s="109" t="s">
        <v>8</v>
      </c>
      <c r="B25" s="40">
        <f>69539+129601+1524</f>
        <v>200664</v>
      </c>
      <c r="C25" s="40">
        <v>21574</v>
      </c>
      <c r="D25" s="20"/>
      <c r="E25" s="40">
        <v>210563</v>
      </c>
      <c r="I25" s="47"/>
    </row>
    <row r="26" spans="1:5" s="15" customFormat="1" ht="12.75" customHeight="1">
      <c r="A26" s="109" t="s">
        <v>1</v>
      </c>
      <c r="B26" s="40">
        <v>31545</v>
      </c>
      <c r="C26" s="40">
        <v>19993</v>
      </c>
      <c r="D26" s="20"/>
      <c r="E26" s="40">
        <v>4493</v>
      </c>
    </row>
    <row r="27" spans="2:5" s="15" customFormat="1" ht="12">
      <c r="B27" s="41">
        <f>SUM(B24:B26)</f>
        <v>401004</v>
      </c>
      <c r="C27" s="41">
        <v>179341</v>
      </c>
      <c r="D27" s="20"/>
      <c r="E27" s="141">
        <f>SUM(E24:E26)</f>
        <v>384181</v>
      </c>
    </row>
    <row r="28" spans="1:5" s="15" customFormat="1" ht="12">
      <c r="A28" s="25" t="s">
        <v>24</v>
      </c>
      <c r="B28" s="42">
        <f>+B22-B27</f>
        <v>201918</v>
      </c>
      <c r="C28" s="42">
        <v>326604</v>
      </c>
      <c r="D28" s="20"/>
      <c r="E28" s="42">
        <f>+E22-E27</f>
        <v>254213</v>
      </c>
    </row>
    <row r="29" spans="2:5" s="15" customFormat="1" ht="12.75" thickBot="1">
      <c r="B29" s="43">
        <f>+B28+B12+B13+B14+B16+B17</f>
        <v>5974743</v>
      </c>
      <c r="C29" s="43">
        <v>1547679</v>
      </c>
      <c r="D29" s="20"/>
      <c r="E29" s="43">
        <f>+E28+E12+E13+E14+E16+E17</f>
        <v>6010656</v>
      </c>
    </row>
    <row r="30" spans="2:5" s="15" customFormat="1" ht="12">
      <c r="B30" s="37"/>
      <c r="C30" s="37"/>
      <c r="D30" s="20"/>
      <c r="E30" s="139"/>
    </row>
    <row r="31" spans="1:5" s="15" customFormat="1" ht="12">
      <c r="A31" s="52" t="s">
        <v>9</v>
      </c>
      <c r="B31" s="37">
        <v>934074</v>
      </c>
      <c r="C31" s="37">
        <v>332668</v>
      </c>
      <c r="D31" s="20"/>
      <c r="E31" s="37">
        <v>934074</v>
      </c>
    </row>
    <row r="32" spans="1:5" s="15" customFormat="1" ht="12">
      <c r="A32" s="52" t="s">
        <v>10</v>
      </c>
      <c r="B32" s="37">
        <v>562324</v>
      </c>
      <c r="C32" s="37"/>
      <c r="D32" s="20"/>
      <c r="E32" s="37">
        <v>562324</v>
      </c>
    </row>
    <row r="33" spans="1:5" s="15" customFormat="1" ht="12">
      <c r="A33" s="52" t="s">
        <v>56</v>
      </c>
      <c r="B33" s="37">
        <v>687990</v>
      </c>
      <c r="C33" s="37"/>
      <c r="D33" s="20"/>
      <c r="E33" s="73">
        <v>687990</v>
      </c>
    </row>
    <row r="34" spans="1:5" s="15" customFormat="1" ht="12">
      <c r="A34" s="52" t="s">
        <v>66</v>
      </c>
      <c r="B34" s="37">
        <v>138418</v>
      </c>
      <c r="C34" s="37">
        <v>1073907</v>
      </c>
      <c r="D34" s="20"/>
      <c r="E34" s="37">
        <v>84096</v>
      </c>
    </row>
    <row r="35" spans="1:7" s="15" customFormat="1" ht="12">
      <c r="A35" s="25" t="s">
        <v>21</v>
      </c>
      <c r="B35" s="51">
        <f>SUM(B31:B34)</f>
        <v>2322806</v>
      </c>
      <c r="C35" s="51">
        <v>1406575</v>
      </c>
      <c r="D35" s="20"/>
      <c r="E35" s="142">
        <f>SUM(E31:E34)</f>
        <v>2268484</v>
      </c>
      <c r="G35" s="47"/>
    </row>
    <row r="36" spans="1:5" s="15" customFormat="1" ht="12">
      <c r="A36" s="25" t="s">
        <v>11</v>
      </c>
      <c r="B36" s="37">
        <v>1125878</v>
      </c>
      <c r="C36" s="37">
        <v>56634</v>
      </c>
      <c r="D36" s="20"/>
      <c r="E36" s="37">
        <v>1075901</v>
      </c>
    </row>
    <row r="37" spans="1:7" s="15" customFormat="1" ht="12">
      <c r="A37" s="25" t="s">
        <v>42</v>
      </c>
      <c r="B37" s="44">
        <v>5554</v>
      </c>
      <c r="C37" s="44"/>
      <c r="D37" s="20"/>
      <c r="E37" s="73">
        <v>5554</v>
      </c>
      <c r="G37" s="47"/>
    </row>
    <row r="38" spans="1:5" s="15" customFormat="1" ht="12">
      <c r="A38" s="25" t="s">
        <v>12</v>
      </c>
      <c r="B38" s="37">
        <f>841714+1434000+3181</f>
        <v>2278895</v>
      </c>
      <c r="C38" s="37">
        <v>42721</v>
      </c>
      <c r="D38" s="20"/>
      <c r="E38" s="37">
        <v>2455911</v>
      </c>
    </row>
    <row r="39" spans="1:5" s="15" customFormat="1" ht="12" hidden="1">
      <c r="A39" s="25" t="s">
        <v>34</v>
      </c>
      <c r="B39" s="37">
        <v>0</v>
      </c>
      <c r="C39" s="37"/>
      <c r="D39" s="20"/>
      <c r="E39" s="37">
        <v>0</v>
      </c>
    </row>
    <row r="40" spans="1:5" s="15" customFormat="1" ht="12">
      <c r="A40" s="25" t="s">
        <v>52</v>
      </c>
      <c r="B40" s="37">
        <v>58499</v>
      </c>
      <c r="C40" s="37">
        <v>41749</v>
      </c>
      <c r="D40" s="20"/>
      <c r="E40" s="37">
        <v>26785</v>
      </c>
    </row>
    <row r="41" spans="1:5" s="15" customFormat="1" ht="12">
      <c r="A41" s="52" t="s">
        <v>56</v>
      </c>
      <c r="B41" s="37">
        <v>30408</v>
      </c>
      <c r="C41" s="37"/>
      <c r="D41" s="20"/>
      <c r="E41" s="37">
        <v>28297</v>
      </c>
    </row>
    <row r="42" spans="1:5" s="15" customFormat="1" ht="12">
      <c r="A42" s="25" t="s">
        <v>34</v>
      </c>
      <c r="B42" s="37">
        <f>111514+41189</f>
        <v>152703</v>
      </c>
      <c r="C42" s="37"/>
      <c r="D42" s="20"/>
      <c r="E42" s="37">
        <f>111515+38209</f>
        <v>149724</v>
      </c>
    </row>
    <row r="43" spans="2:7" s="15" customFormat="1" ht="12.75" thickBot="1">
      <c r="B43" s="43">
        <f>SUM(B35:B42)</f>
        <v>5974743</v>
      </c>
      <c r="C43" s="43">
        <v>1547679</v>
      </c>
      <c r="D43" s="20"/>
      <c r="E43" s="43">
        <f>SUM(E35:E42)</f>
        <v>6010656</v>
      </c>
      <c r="G43" s="47"/>
    </row>
    <row r="44" spans="2:5" s="15" customFormat="1" ht="9" customHeight="1">
      <c r="B44" s="37"/>
      <c r="C44" s="37"/>
      <c r="D44" s="20"/>
      <c r="E44" s="139"/>
    </row>
    <row r="45" spans="1:5" s="15" customFormat="1" ht="9" customHeight="1">
      <c r="A45" s="25"/>
      <c r="B45" s="132"/>
      <c r="C45" s="37"/>
      <c r="D45" s="20"/>
      <c r="E45" s="139"/>
    </row>
    <row r="46" spans="1:5" s="15" customFormat="1" ht="13.5" customHeight="1">
      <c r="A46" s="25" t="s">
        <v>83</v>
      </c>
      <c r="B46" s="132">
        <f>(+B35-B33+B36)/+B31</f>
        <v>2.955540995681284</v>
      </c>
      <c r="C46" s="37"/>
      <c r="D46" s="20"/>
      <c r="E46" s="132">
        <f>(+E35-E33+E36)/+E31</f>
        <v>2.8438806775480314</v>
      </c>
    </row>
    <row r="47" spans="1:5" s="15" customFormat="1" ht="12" customHeight="1">
      <c r="A47" s="25"/>
      <c r="B47" s="132"/>
      <c r="C47" s="37"/>
      <c r="D47" s="20"/>
      <c r="E47" s="20"/>
    </row>
    <row r="48" spans="2:5" s="15" customFormat="1" ht="9" customHeight="1">
      <c r="B48" s="37"/>
      <c r="C48" s="37"/>
      <c r="D48" s="20"/>
      <c r="E48" s="20"/>
    </row>
    <row r="49" spans="1:8" s="15" customFormat="1" ht="37.5" customHeight="1">
      <c r="A49" s="165" t="s">
        <v>55</v>
      </c>
      <c r="B49" s="166"/>
      <c r="C49" s="166"/>
      <c r="D49" s="166"/>
      <c r="E49" s="166"/>
      <c r="F49" s="166"/>
      <c r="G49" s="166"/>
      <c r="H49" s="166"/>
    </row>
    <row r="50" spans="1:5" ht="12.75">
      <c r="A50" s="25"/>
      <c r="B50" s="27"/>
      <c r="C50" s="27"/>
      <c r="D50" s="20"/>
      <c r="E50" s="50"/>
    </row>
    <row r="51" spans="1:7" ht="29.25" customHeight="1">
      <c r="A51" s="174"/>
      <c r="B51" s="174"/>
      <c r="C51" s="174"/>
      <c r="D51" s="174"/>
      <c r="E51" s="174"/>
      <c r="F51" s="174"/>
      <c r="G51" s="174"/>
    </row>
    <row r="52" spans="1:7" ht="12.75" customHeight="1">
      <c r="A52" s="159"/>
      <c r="B52" s="160" t="s">
        <v>58</v>
      </c>
      <c r="C52" s="161"/>
      <c r="D52" s="161"/>
      <c r="E52" s="161"/>
      <c r="F52" s="159"/>
      <c r="G52" s="159"/>
    </row>
    <row r="53" spans="2:5" ht="12.75" customHeight="1">
      <c r="B53" s="162">
        <f>+B43-B29</f>
        <v>0</v>
      </c>
      <c r="C53" s="163"/>
      <c r="D53" s="163"/>
      <c r="E53" s="162">
        <f>+E43-E29</f>
        <v>0</v>
      </c>
    </row>
    <row r="54" spans="2:5" ht="12.75">
      <c r="B54" s="13"/>
      <c r="C54" s="13"/>
      <c r="D54" s="5"/>
      <c r="E54" s="5"/>
    </row>
    <row r="55" spans="2:5" ht="12.75">
      <c r="B55" s="13"/>
      <c r="C55" s="13"/>
      <c r="D55" s="5"/>
      <c r="E55" s="5"/>
    </row>
    <row r="56" ht="27" customHeight="1">
      <c r="H56" s="56"/>
    </row>
    <row r="57" spans="2:5" ht="12.75">
      <c r="B57" s="13"/>
      <c r="C57" s="13"/>
      <c r="D57" s="5"/>
      <c r="E57" s="5"/>
    </row>
    <row r="58" ht="27" customHeight="1"/>
    <row r="59" spans="2:5" ht="12.75">
      <c r="B59" s="13"/>
      <c r="C59" s="13"/>
      <c r="D59" s="5"/>
      <c r="E59" s="5"/>
    </row>
    <row r="60" spans="2:5" ht="12.75">
      <c r="B60" s="13"/>
      <c r="C60" s="13"/>
      <c r="D60" s="5"/>
      <c r="E60" s="5"/>
    </row>
    <row r="61" spans="2:5" ht="12.75">
      <c r="B61" s="13"/>
      <c r="C61" s="13"/>
      <c r="D61" s="5"/>
      <c r="E61" s="5"/>
    </row>
    <row r="62" spans="2:5" ht="12.75">
      <c r="B62" s="13"/>
      <c r="C62" s="13"/>
      <c r="D62" s="5"/>
      <c r="E62" s="5"/>
    </row>
    <row r="63" spans="2:5" ht="12.75">
      <c r="B63" s="13"/>
      <c r="C63" s="13"/>
      <c r="D63" s="5"/>
      <c r="E63" s="5"/>
    </row>
    <row r="64" spans="2:5" ht="12.75">
      <c r="B64" s="13"/>
      <c r="C64" s="13"/>
      <c r="D64" s="5"/>
      <c r="E64" s="5"/>
    </row>
    <row r="65" spans="2:5" ht="12.75">
      <c r="B65" s="13"/>
      <c r="C65" s="13"/>
      <c r="D65" s="5"/>
      <c r="E65" s="5"/>
    </row>
    <row r="66" spans="2:5" ht="12.75">
      <c r="B66" s="13"/>
      <c r="C66" s="13"/>
      <c r="D66" s="5"/>
      <c r="E66" s="5"/>
    </row>
    <row r="67" spans="2:5" ht="12.75">
      <c r="B67" s="13"/>
      <c r="C67" s="13"/>
      <c r="D67" s="5"/>
      <c r="E67" s="5"/>
    </row>
    <row r="68" spans="2:5" ht="12.75">
      <c r="B68" s="13"/>
      <c r="C68" s="13"/>
      <c r="D68" s="5"/>
      <c r="E68" s="5"/>
    </row>
    <row r="69" spans="2:5" ht="12.75">
      <c r="B69" s="13"/>
      <c r="C69" s="13"/>
      <c r="D69" s="5"/>
      <c r="E69" s="5"/>
    </row>
    <row r="70" spans="2:5" ht="12.75">
      <c r="B70" s="13"/>
      <c r="C70" s="13"/>
      <c r="D70" s="5"/>
      <c r="E70" s="5"/>
    </row>
    <row r="71" spans="2:5" ht="12.75">
      <c r="B71" s="13"/>
      <c r="C71" s="13"/>
      <c r="D71" s="5"/>
      <c r="E71" s="5"/>
    </row>
    <row r="72" spans="2:5" ht="12.75">
      <c r="B72" s="13"/>
      <c r="C72" s="13"/>
      <c r="D72" s="5"/>
      <c r="E72" s="5"/>
    </row>
    <row r="73" spans="2:5" ht="12.75">
      <c r="B73" s="13"/>
      <c r="C73" s="13"/>
      <c r="D73" s="5"/>
      <c r="E73" s="5"/>
    </row>
    <row r="74" spans="2:5" ht="12.75">
      <c r="B74" s="13"/>
      <c r="C74" s="13"/>
      <c r="D74" s="5"/>
      <c r="E74" s="5"/>
    </row>
    <row r="75" spans="2:5" ht="12.75">
      <c r="B75" s="13"/>
      <c r="C75" s="13"/>
      <c r="D75" s="5"/>
      <c r="E75" s="5"/>
    </row>
    <row r="76" spans="2:5" ht="12.75">
      <c r="B76" s="13"/>
      <c r="C76" s="13"/>
      <c r="D76" s="5"/>
      <c r="E76" s="5"/>
    </row>
    <row r="77" spans="2:5" ht="12.75">
      <c r="B77" s="13"/>
      <c r="C77" s="13"/>
      <c r="D77" s="5"/>
      <c r="E77" s="5"/>
    </row>
    <row r="78" spans="2:5" ht="12.75">
      <c r="B78" s="13"/>
      <c r="C78" s="13"/>
      <c r="D78" s="5"/>
      <c r="E78" s="5"/>
    </row>
  </sheetData>
  <mergeCells count="4">
    <mergeCell ref="A2:H2"/>
    <mergeCell ref="A51:G51"/>
    <mergeCell ref="A1:G1"/>
    <mergeCell ref="A49:H49"/>
  </mergeCells>
  <printOptions/>
  <pageMargins left="1" right="0.25" top="1.5" bottom="0.5" header="0.38" footer="0.6"/>
  <pageSetup horizontalDpi="600" verticalDpi="600" orientation="portrait" scale="95" r:id="rId1"/>
  <headerFooter alignWithMargins="0">
    <oddFooter>&amp;L&amp;6&amp;F&amp;C&amp;"Times New Roman,Regular"&amp;8 Page 2&amp;R&amp;6&amp;D&amp;T&amp;10
</oddFooter>
  </headerFooter>
</worksheet>
</file>

<file path=xl/worksheets/sheet3.xml><?xml version="1.0" encoding="utf-8"?>
<worksheet xmlns="http://schemas.openxmlformats.org/spreadsheetml/2006/main" xmlns:r="http://schemas.openxmlformats.org/officeDocument/2006/relationships">
  <dimension ref="A1:IV40"/>
  <sheetViews>
    <sheetView showGridLines="0" workbookViewId="0" topLeftCell="A4">
      <selection activeCell="A27" sqref="A27"/>
    </sheetView>
  </sheetViews>
  <sheetFormatPr defaultColWidth="9.140625" defaultRowHeight="12.75"/>
  <cols>
    <col min="1" max="1" width="5.57421875" style="53" customWidth="1"/>
    <col min="2" max="2" width="57.7109375" style="53" customWidth="1"/>
    <col min="3" max="3" width="13.7109375" style="53" customWidth="1"/>
    <col min="4" max="4" width="1.1484375" style="53" customWidth="1"/>
    <col min="5" max="5" width="15.00390625" style="53" customWidth="1"/>
    <col min="6" max="6" width="1.7109375" style="53" customWidth="1"/>
    <col min="7" max="7" width="8.00390625" style="53" customWidth="1"/>
    <col min="8" max="8" width="4.8515625" style="53" customWidth="1"/>
    <col min="9" max="16384" width="8.00390625" style="53" customWidth="1"/>
  </cols>
  <sheetData>
    <row r="1" spans="1:11" ht="18.75">
      <c r="A1" s="171" t="s">
        <v>35</v>
      </c>
      <c r="B1" s="171"/>
      <c r="C1" s="171"/>
      <c r="D1" s="171"/>
      <c r="E1" s="171"/>
      <c r="F1" s="6"/>
      <c r="G1" s="6"/>
      <c r="H1" s="6"/>
      <c r="I1" s="147"/>
      <c r="J1" s="59"/>
      <c r="K1" s="59"/>
    </row>
    <row r="2" spans="1:256" ht="12" customHeight="1">
      <c r="A2" s="173" t="s">
        <v>0</v>
      </c>
      <c r="B2" s="173"/>
      <c r="C2" s="173"/>
      <c r="D2" s="173"/>
      <c r="E2" s="173"/>
      <c r="F2" s="22"/>
      <c r="G2" s="22"/>
      <c r="H2" s="22"/>
      <c r="I2" s="145"/>
      <c r="J2" s="145"/>
      <c r="K2" s="14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c r="FF2" s="175"/>
      <c r="FG2" s="175"/>
      <c r="FH2" s="175"/>
      <c r="FI2" s="175"/>
      <c r="FJ2" s="175"/>
      <c r="FK2" s="175"/>
      <c r="FL2" s="175"/>
      <c r="FM2" s="175"/>
      <c r="FN2" s="175"/>
      <c r="FO2" s="175"/>
      <c r="FP2" s="175"/>
      <c r="FQ2" s="175"/>
      <c r="FR2" s="175"/>
      <c r="FS2" s="175"/>
      <c r="FT2" s="175"/>
      <c r="FU2" s="175"/>
      <c r="FV2" s="175"/>
      <c r="FW2" s="175"/>
      <c r="FX2" s="175"/>
      <c r="FY2" s="175"/>
      <c r="FZ2" s="175"/>
      <c r="GA2" s="175"/>
      <c r="GB2" s="175"/>
      <c r="GC2" s="175"/>
      <c r="GD2" s="175"/>
      <c r="GE2" s="175"/>
      <c r="GF2" s="175"/>
      <c r="GG2" s="175"/>
      <c r="GH2" s="175"/>
      <c r="GI2" s="175"/>
      <c r="GJ2" s="175"/>
      <c r="GK2" s="175"/>
      <c r="GL2" s="175"/>
      <c r="GM2" s="175"/>
      <c r="GN2" s="175"/>
      <c r="GO2" s="175"/>
      <c r="GP2" s="175"/>
      <c r="GQ2" s="175"/>
      <c r="GR2" s="175"/>
      <c r="GS2" s="175"/>
      <c r="GT2" s="175"/>
      <c r="GU2" s="175"/>
      <c r="GV2" s="175"/>
      <c r="GW2" s="175"/>
      <c r="GX2" s="175"/>
      <c r="GY2" s="175"/>
      <c r="GZ2" s="175"/>
      <c r="HA2" s="175"/>
      <c r="HB2" s="175"/>
      <c r="HC2" s="175"/>
      <c r="HD2" s="175"/>
      <c r="HE2" s="175"/>
      <c r="HF2" s="175"/>
      <c r="HG2" s="175"/>
      <c r="HH2" s="175"/>
      <c r="HI2" s="175"/>
      <c r="HJ2" s="175"/>
      <c r="HK2" s="175"/>
      <c r="HL2" s="175"/>
      <c r="HM2" s="175"/>
      <c r="HN2" s="175"/>
      <c r="HO2" s="175"/>
      <c r="HP2" s="175"/>
      <c r="HQ2" s="175"/>
      <c r="HR2" s="175"/>
      <c r="HS2" s="175"/>
      <c r="HT2" s="175"/>
      <c r="HU2" s="175"/>
      <c r="HV2" s="175"/>
      <c r="HW2" s="175"/>
      <c r="HX2" s="175"/>
      <c r="HY2" s="175"/>
      <c r="HZ2" s="175"/>
      <c r="IA2" s="175"/>
      <c r="IB2" s="175"/>
      <c r="IC2" s="175"/>
      <c r="ID2" s="175"/>
      <c r="IE2" s="175"/>
      <c r="IF2" s="175"/>
      <c r="IG2" s="175"/>
      <c r="IH2" s="175"/>
      <c r="II2" s="175"/>
      <c r="IJ2" s="175"/>
      <c r="IK2" s="175"/>
      <c r="IL2" s="175"/>
      <c r="IM2" s="175"/>
      <c r="IN2" s="175"/>
      <c r="IO2" s="175"/>
      <c r="IP2" s="175"/>
      <c r="IQ2" s="175"/>
      <c r="IR2" s="175"/>
      <c r="IS2" s="175"/>
      <c r="IT2" s="175"/>
      <c r="IU2" s="175"/>
      <c r="IV2" s="175"/>
    </row>
    <row r="3" spans="1:256" ht="10.5" customHeight="1">
      <c r="A3" s="145"/>
      <c r="B3" s="145"/>
      <c r="C3" s="145"/>
      <c r="D3" s="145"/>
      <c r="E3" s="145"/>
      <c r="F3" s="145"/>
      <c r="G3" s="145"/>
      <c r="H3" s="145"/>
      <c r="I3" s="145"/>
      <c r="J3" s="145"/>
      <c r="K3" s="14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75"/>
      <c r="CQ3" s="175"/>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75"/>
      <c r="DU3" s="175"/>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75"/>
      <c r="EY3" s="175"/>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75"/>
      <c r="GC3" s="175"/>
      <c r="GD3" s="175"/>
      <c r="GE3" s="175"/>
      <c r="GF3" s="175"/>
      <c r="GG3" s="175"/>
      <c r="GH3" s="175"/>
      <c r="GI3" s="175"/>
      <c r="GJ3" s="175"/>
      <c r="GK3" s="175"/>
      <c r="GL3" s="175"/>
      <c r="GM3" s="175"/>
      <c r="GN3" s="175"/>
      <c r="GO3" s="175"/>
      <c r="GP3" s="175"/>
      <c r="GQ3" s="175"/>
      <c r="GR3" s="175"/>
      <c r="GS3" s="175"/>
      <c r="GT3" s="175"/>
      <c r="GU3" s="175"/>
      <c r="GV3" s="175"/>
      <c r="GW3" s="175"/>
      <c r="GX3" s="175"/>
      <c r="GY3" s="175"/>
      <c r="GZ3" s="175"/>
      <c r="HA3" s="175"/>
      <c r="HB3" s="175"/>
      <c r="HC3" s="175"/>
      <c r="HD3" s="175"/>
      <c r="HE3" s="175"/>
      <c r="HF3" s="175"/>
      <c r="HG3" s="175"/>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75"/>
      <c r="IK3" s="175"/>
      <c r="IL3" s="175"/>
      <c r="IM3" s="175"/>
      <c r="IN3" s="175"/>
      <c r="IO3" s="175"/>
      <c r="IP3" s="175"/>
      <c r="IQ3" s="175"/>
      <c r="IR3" s="175"/>
      <c r="IS3" s="175"/>
      <c r="IT3" s="175"/>
      <c r="IU3" s="175"/>
      <c r="IV3" s="175"/>
    </row>
    <row r="4" spans="1:11" ht="14.25">
      <c r="A4" s="148"/>
      <c r="B4" s="148"/>
      <c r="C4" s="10"/>
      <c r="D4" s="10"/>
      <c r="E4" s="146"/>
      <c r="F4" s="10"/>
      <c r="G4" s="10"/>
      <c r="H4" s="146"/>
      <c r="I4" s="147"/>
      <c r="J4" s="59"/>
      <c r="K4" s="59"/>
    </row>
    <row r="5" spans="1:9" ht="12.75">
      <c r="A5" s="9"/>
      <c r="B5" s="9"/>
      <c r="C5" s="1"/>
      <c r="D5" s="1"/>
      <c r="E5" s="12"/>
      <c r="F5" s="1"/>
      <c r="G5" s="1"/>
      <c r="H5" s="12"/>
      <c r="I5" s="3"/>
    </row>
    <row r="6" spans="1:9" ht="12.75">
      <c r="A6" s="2"/>
      <c r="B6" s="2"/>
      <c r="C6" s="2"/>
      <c r="D6" s="2"/>
      <c r="E6" s="33"/>
      <c r="F6" s="2"/>
      <c r="G6" s="2"/>
      <c r="H6" s="33"/>
      <c r="I6" s="4"/>
    </row>
    <row r="7" spans="1:9" ht="15" customHeight="1">
      <c r="A7" s="167" t="s">
        <v>62</v>
      </c>
      <c r="B7" s="166"/>
      <c r="C7" s="166"/>
      <c r="D7" s="166"/>
      <c r="E7" s="166"/>
      <c r="F7" s="1"/>
      <c r="G7" s="1"/>
      <c r="H7" s="12"/>
      <c r="I7" s="1"/>
    </row>
    <row r="8" ht="12.75">
      <c r="A8" s="130" t="str">
        <f>+'IS'!B6</f>
        <v>FOR THE PERIOD ENDED 31 DECEMBER 2005</v>
      </c>
    </row>
    <row r="9" spans="1:5" s="64" customFormat="1" ht="24" customHeight="1">
      <c r="A9" s="63"/>
      <c r="B9" s="63"/>
      <c r="C9" s="46"/>
      <c r="D9" s="46"/>
      <c r="E9" s="75"/>
    </row>
    <row r="10" spans="1:5" s="54" customFormat="1" ht="12">
      <c r="A10" s="25"/>
      <c r="B10" s="25"/>
      <c r="C10" s="133">
        <f>+'BS'!B8</f>
        <v>38717</v>
      </c>
      <c r="D10" s="135"/>
      <c r="E10" s="133">
        <f>+'IS'!E9</f>
        <v>38352</v>
      </c>
    </row>
    <row r="11" spans="1:5" s="54" customFormat="1" ht="12">
      <c r="A11" s="25"/>
      <c r="B11" s="25"/>
      <c r="C11" s="36" t="s">
        <v>2</v>
      </c>
      <c r="D11" s="71"/>
      <c r="E11" s="36" t="s">
        <v>2</v>
      </c>
    </row>
    <row r="12" spans="1:5" s="54" customFormat="1" ht="0.75" customHeight="1">
      <c r="A12" s="25"/>
      <c r="B12" s="25"/>
      <c r="C12" s="49"/>
      <c r="D12" s="70"/>
      <c r="E12" s="49"/>
    </row>
    <row r="13" spans="1:5" s="54" customFormat="1" ht="12">
      <c r="A13" s="25"/>
      <c r="B13" s="25"/>
      <c r="C13" s="49"/>
      <c r="D13" s="70"/>
      <c r="E13" s="49"/>
    </row>
    <row r="14" spans="1:5" s="54" customFormat="1" ht="19.5" customHeight="1">
      <c r="A14" s="3" t="s">
        <v>45</v>
      </c>
      <c r="B14" s="1"/>
      <c r="C14" s="110">
        <v>212072</v>
      </c>
      <c r="D14" s="111"/>
      <c r="E14" s="110">
        <v>271286</v>
      </c>
    </row>
    <row r="15" spans="1:5" s="54" customFormat="1" ht="19.5" customHeight="1">
      <c r="A15" s="1"/>
      <c r="B15" s="1"/>
      <c r="C15" s="110"/>
      <c r="D15" s="111"/>
      <c r="E15" s="110"/>
    </row>
    <row r="16" spans="1:5" s="54" customFormat="1" ht="17.25" customHeight="1">
      <c r="A16" s="3" t="s">
        <v>81</v>
      </c>
      <c r="B16" s="1"/>
      <c r="C16" s="110">
        <v>-74470</v>
      </c>
      <c r="D16" s="111"/>
      <c r="E16" s="110">
        <v>-203250</v>
      </c>
    </row>
    <row r="17" spans="1:5" s="54" customFormat="1" ht="14.25" customHeight="1">
      <c r="A17" s="112"/>
      <c r="B17" s="112"/>
      <c r="C17" s="111"/>
      <c r="D17" s="111"/>
      <c r="E17" s="111"/>
    </row>
    <row r="18" spans="1:5" s="54" customFormat="1" ht="15.75" customHeight="1">
      <c r="A18" s="112"/>
      <c r="B18" s="112"/>
      <c r="C18" s="111"/>
      <c r="D18" s="111"/>
      <c r="E18" s="111"/>
    </row>
    <row r="19" spans="1:5" s="54" customFormat="1" ht="16.5" customHeight="1">
      <c r="A19" s="48" t="s">
        <v>74</v>
      </c>
      <c r="B19" s="48"/>
      <c r="C19" s="111">
        <v>-181825</v>
      </c>
      <c r="D19" s="111"/>
      <c r="E19" s="111">
        <v>414704</v>
      </c>
    </row>
    <row r="20" spans="1:5" s="54" customFormat="1" ht="9" customHeight="1">
      <c r="A20" s="1"/>
      <c r="B20" s="1"/>
      <c r="C20" s="110"/>
      <c r="D20" s="111"/>
      <c r="E20" s="110"/>
    </row>
    <row r="21" spans="1:5" s="54" customFormat="1" ht="9" customHeight="1">
      <c r="A21" s="1"/>
      <c r="B21" s="1"/>
      <c r="C21" s="114"/>
      <c r="D21" s="111"/>
      <c r="E21" s="114"/>
    </row>
    <row r="22" spans="1:5" s="54" customFormat="1" ht="12" customHeight="1">
      <c r="A22" s="28"/>
      <c r="B22" s="3"/>
      <c r="C22" s="111"/>
      <c r="D22" s="111"/>
      <c r="E22" s="111"/>
    </row>
    <row r="23" spans="1:5" s="54" customFormat="1" ht="10.5" customHeight="1">
      <c r="A23" s="3" t="s">
        <v>82</v>
      </c>
      <c r="B23" s="3"/>
      <c r="C23" s="110">
        <f>+C14+C16+C19</f>
        <v>-44223</v>
      </c>
      <c r="D23" s="111"/>
      <c r="E23" s="110">
        <f>+E14+E16+E19</f>
        <v>482740</v>
      </c>
    </row>
    <row r="24" spans="1:5" s="54" customFormat="1" ht="12.75" customHeight="1">
      <c r="A24" s="3"/>
      <c r="B24" s="3"/>
      <c r="C24" s="110"/>
      <c r="D24" s="111"/>
      <c r="E24" s="110"/>
    </row>
    <row r="25" spans="1:5" s="54" customFormat="1" ht="12" customHeight="1">
      <c r="A25" s="30" t="s">
        <v>67</v>
      </c>
      <c r="B25" s="1"/>
      <c r="C25" s="110">
        <f>+'BS'!E21</f>
        <v>561017</v>
      </c>
      <c r="D25" s="111"/>
      <c r="E25" s="110">
        <v>0</v>
      </c>
    </row>
    <row r="26" spans="1:5" s="54" customFormat="1" ht="13.5" customHeight="1">
      <c r="A26" s="28"/>
      <c r="B26" s="3"/>
      <c r="C26" s="110"/>
      <c r="D26" s="111"/>
      <c r="E26" s="110"/>
    </row>
    <row r="27" spans="1:5" s="54" customFormat="1" ht="15" customHeight="1" thickBot="1">
      <c r="A27" s="30" t="s">
        <v>68</v>
      </c>
      <c r="B27" s="3"/>
      <c r="C27" s="115">
        <f>SUM(C23:C26)</f>
        <v>516794</v>
      </c>
      <c r="D27" s="111"/>
      <c r="E27" s="115">
        <f>SUM(E23:E26)</f>
        <v>482740</v>
      </c>
    </row>
    <row r="28" spans="1:5" s="54" customFormat="1" ht="14.25" customHeight="1">
      <c r="A28" s="30"/>
      <c r="B28" s="1"/>
      <c r="C28" s="111"/>
      <c r="D28" s="111"/>
      <c r="E28" s="113"/>
    </row>
    <row r="29" spans="1:5" s="54" customFormat="1" ht="6.75" customHeight="1">
      <c r="A29" s="15"/>
      <c r="B29" s="25"/>
      <c r="C29" s="37"/>
      <c r="D29" s="44"/>
      <c r="E29" s="49"/>
    </row>
    <row r="30" spans="1:5" s="54" customFormat="1" ht="17.25" customHeight="1">
      <c r="A30" s="74"/>
      <c r="B30" s="74"/>
      <c r="C30" s="44"/>
      <c r="D30" s="44"/>
      <c r="E30" s="70"/>
    </row>
    <row r="31" spans="1:5" s="54" customFormat="1" ht="9" customHeight="1">
      <c r="A31" s="74"/>
      <c r="B31" s="74"/>
      <c r="C31" s="44"/>
      <c r="D31" s="44"/>
      <c r="E31" s="70"/>
    </row>
    <row r="32" spans="1:5" s="54" customFormat="1" ht="17.25" customHeight="1">
      <c r="A32" s="74"/>
      <c r="B32" s="74"/>
      <c r="C32" s="44"/>
      <c r="D32" s="44"/>
      <c r="E32" s="70"/>
    </row>
    <row r="33" spans="1:5" s="54" customFormat="1" ht="12.75" customHeight="1">
      <c r="A33" s="74"/>
      <c r="B33" s="74"/>
      <c r="C33" s="44"/>
      <c r="D33" s="44"/>
      <c r="E33" s="70"/>
    </row>
    <row r="34" spans="1:5" s="54" customFormat="1" ht="13.5" customHeight="1">
      <c r="A34" s="74"/>
      <c r="B34" s="74"/>
      <c r="C34" s="44"/>
      <c r="D34" s="44"/>
      <c r="E34" s="70"/>
    </row>
    <row r="35" spans="1:7" s="54" customFormat="1" ht="15.75" customHeight="1">
      <c r="A35" s="74"/>
      <c r="B35" s="74"/>
      <c r="C35" s="44"/>
      <c r="D35" s="44"/>
      <c r="E35" s="70"/>
      <c r="G35" s="67"/>
    </row>
    <row r="36" spans="1:5" ht="12">
      <c r="A36" s="74"/>
      <c r="B36" s="72"/>
      <c r="C36" s="44"/>
      <c r="D36" s="44"/>
      <c r="E36" s="70"/>
    </row>
    <row r="37" spans="1:5" ht="19.5" customHeight="1">
      <c r="A37" s="72"/>
      <c r="B37" s="72"/>
      <c r="C37" s="72"/>
      <c r="D37" s="72"/>
      <c r="E37" s="72"/>
    </row>
    <row r="38" ht="15.75" customHeight="1"/>
    <row r="39" spans="1:8" ht="36.75" customHeight="1">
      <c r="A39" s="165" t="s">
        <v>57</v>
      </c>
      <c r="B39" s="166"/>
      <c r="C39" s="166"/>
      <c r="D39" s="166"/>
      <c r="E39" s="166"/>
      <c r="F39" s="138"/>
      <c r="G39" s="138"/>
      <c r="H39" s="138"/>
    </row>
    <row r="40" spans="9:10" ht="15" customHeight="1">
      <c r="I40" s="55"/>
      <c r="J40" s="55"/>
    </row>
  </sheetData>
  <mergeCells count="102">
    <mergeCell ref="HI3:HM3"/>
    <mergeCell ref="HN3:HR3"/>
    <mergeCell ref="IM3:IQ3"/>
    <mergeCell ref="IR3:IV3"/>
    <mergeCell ref="HS3:HW3"/>
    <mergeCell ref="HX3:IB3"/>
    <mergeCell ref="IC3:IG3"/>
    <mergeCell ref="IH3:IL3"/>
    <mergeCell ref="GO3:GS3"/>
    <mergeCell ref="GT3:GX3"/>
    <mergeCell ref="GY3:HC3"/>
    <mergeCell ref="HD3:HH3"/>
    <mergeCell ref="FU3:FY3"/>
    <mergeCell ref="FZ3:GD3"/>
    <mergeCell ref="GE3:GI3"/>
    <mergeCell ref="GJ3:GN3"/>
    <mergeCell ref="FA3:FE3"/>
    <mergeCell ref="FF3:FJ3"/>
    <mergeCell ref="FK3:FO3"/>
    <mergeCell ref="FP3:FT3"/>
    <mergeCell ref="EG3:EK3"/>
    <mergeCell ref="EL3:EP3"/>
    <mergeCell ref="EQ3:EU3"/>
    <mergeCell ref="EV3:EZ3"/>
    <mergeCell ref="DM3:DQ3"/>
    <mergeCell ref="DR3:DV3"/>
    <mergeCell ref="DW3:EA3"/>
    <mergeCell ref="EB3:EF3"/>
    <mergeCell ref="CS3:CW3"/>
    <mergeCell ref="CX3:DB3"/>
    <mergeCell ref="DC3:DG3"/>
    <mergeCell ref="DH3:DL3"/>
    <mergeCell ref="BY3:CC3"/>
    <mergeCell ref="CD3:CH3"/>
    <mergeCell ref="CI3:CM3"/>
    <mergeCell ref="CN3:CR3"/>
    <mergeCell ref="BE3:BI3"/>
    <mergeCell ref="BJ3:BN3"/>
    <mergeCell ref="BO3:BS3"/>
    <mergeCell ref="BT3:BX3"/>
    <mergeCell ref="IR2:IV2"/>
    <mergeCell ref="L3:P3"/>
    <mergeCell ref="Q3:U3"/>
    <mergeCell ref="V3:Z3"/>
    <mergeCell ref="AA3:AE3"/>
    <mergeCell ref="AF3:AJ3"/>
    <mergeCell ref="AK3:AO3"/>
    <mergeCell ref="AP3:AT3"/>
    <mergeCell ref="AU3:AY3"/>
    <mergeCell ref="AZ3:BD3"/>
    <mergeCell ref="HX2:IB2"/>
    <mergeCell ref="IC2:IG2"/>
    <mergeCell ref="IH2:IL2"/>
    <mergeCell ref="IM2:IQ2"/>
    <mergeCell ref="HD2:HH2"/>
    <mergeCell ref="HI2:HM2"/>
    <mergeCell ref="HN2:HR2"/>
    <mergeCell ref="HS2:HW2"/>
    <mergeCell ref="GJ2:GN2"/>
    <mergeCell ref="GO2:GS2"/>
    <mergeCell ref="GT2:GX2"/>
    <mergeCell ref="GY2:HC2"/>
    <mergeCell ref="FP2:FT2"/>
    <mergeCell ref="FU2:FY2"/>
    <mergeCell ref="FZ2:GD2"/>
    <mergeCell ref="GE2:GI2"/>
    <mergeCell ref="EV2:EZ2"/>
    <mergeCell ref="FA2:FE2"/>
    <mergeCell ref="FF2:FJ2"/>
    <mergeCell ref="FK2:FO2"/>
    <mergeCell ref="EB2:EF2"/>
    <mergeCell ref="EG2:EK2"/>
    <mergeCell ref="EL2:EP2"/>
    <mergeCell ref="EQ2:EU2"/>
    <mergeCell ref="DH2:DL2"/>
    <mergeCell ref="DM2:DQ2"/>
    <mergeCell ref="DR2:DV2"/>
    <mergeCell ref="DW2:EA2"/>
    <mergeCell ref="CN2:CR2"/>
    <mergeCell ref="CS2:CW2"/>
    <mergeCell ref="CX2:DB2"/>
    <mergeCell ref="DC2:DG2"/>
    <mergeCell ref="BT2:BX2"/>
    <mergeCell ref="BY2:CC2"/>
    <mergeCell ref="CD2:CH2"/>
    <mergeCell ref="CI2:CM2"/>
    <mergeCell ref="AZ2:BD2"/>
    <mergeCell ref="BE2:BI2"/>
    <mergeCell ref="BJ2:BN2"/>
    <mergeCell ref="BO2:BS2"/>
    <mergeCell ref="AF2:AJ2"/>
    <mergeCell ref="AK2:AO2"/>
    <mergeCell ref="AP2:AT2"/>
    <mergeCell ref="AU2:AY2"/>
    <mergeCell ref="L2:P2"/>
    <mergeCell ref="Q2:U2"/>
    <mergeCell ref="V2:Z2"/>
    <mergeCell ref="AA2:AE2"/>
    <mergeCell ref="A7:E7"/>
    <mergeCell ref="A1:E1"/>
    <mergeCell ref="A2:E2"/>
    <mergeCell ref="A39:E39"/>
  </mergeCells>
  <printOptions/>
  <pageMargins left="1" right="0.5" top="1.5" bottom="0.75" header="0.38" footer="1.1"/>
  <pageSetup horizontalDpi="600" verticalDpi="600" orientation="portrait" scale="95" r:id="rId1"/>
  <headerFooter alignWithMargins="0">
    <oddFooter>&amp;C&amp;"Times New Roman,Regular" Page 3&amp;R
</oddFooter>
  </headerFooter>
</worksheet>
</file>

<file path=xl/worksheets/sheet4.xml><?xml version="1.0" encoding="utf-8"?>
<worksheet xmlns="http://schemas.openxmlformats.org/spreadsheetml/2006/main" xmlns:r="http://schemas.openxmlformats.org/officeDocument/2006/relationships">
  <dimension ref="A1:N40"/>
  <sheetViews>
    <sheetView showGridLines="0" zoomScaleSheetLayoutView="100" workbookViewId="0" topLeftCell="A13">
      <selection activeCell="D33" sqref="D33"/>
    </sheetView>
  </sheetViews>
  <sheetFormatPr defaultColWidth="9.140625" defaultRowHeight="12.75"/>
  <cols>
    <col min="1" max="1" width="37.140625" style="53" customWidth="1"/>
    <col min="2" max="2" width="7.57421875" style="53" customWidth="1"/>
    <col min="3" max="3" width="8.421875" style="53" customWidth="1"/>
    <col min="4" max="4" width="8.8515625" style="53" customWidth="1"/>
    <col min="5" max="5" width="10.57421875" style="53" customWidth="1"/>
    <col min="6" max="6" width="10.140625" style="53" customWidth="1"/>
    <col min="7" max="7" width="10.28125" style="53" customWidth="1"/>
    <col min="8" max="8" width="10.7109375" style="53" customWidth="1"/>
    <col min="9" max="9" width="12.8515625" style="53" customWidth="1"/>
    <col min="10" max="10" width="0.2890625" style="53" hidden="1" customWidth="1"/>
    <col min="11" max="11" width="9.7109375" style="53" customWidth="1"/>
    <col min="12" max="12" width="8.7109375" style="53" customWidth="1"/>
    <col min="13" max="13" width="10.00390625" style="53" customWidth="1"/>
    <col min="14" max="14" width="8.00390625" style="60" customWidth="1"/>
    <col min="15" max="16384" width="8.00390625" style="53" customWidth="1"/>
  </cols>
  <sheetData>
    <row r="1" spans="1:14" s="1" customFormat="1" ht="18.75">
      <c r="A1" s="171" t="s">
        <v>35</v>
      </c>
      <c r="B1" s="171"/>
      <c r="C1" s="171"/>
      <c r="D1" s="171"/>
      <c r="E1" s="171"/>
      <c r="F1" s="177"/>
      <c r="G1" s="177"/>
      <c r="H1" s="6"/>
      <c r="I1" s="6"/>
      <c r="J1" s="6"/>
      <c r="K1" s="6"/>
      <c r="L1" s="6"/>
      <c r="M1" s="6"/>
      <c r="N1" s="12"/>
    </row>
    <row r="2" spans="1:14" s="1" customFormat="1" ht="12.75">
      <c r="A2" s="173" t="s">
        <v>0</v>
      </c>
      <c r="B2" s="173"/>
      <c r="C2" s="173"/>
      <c r="D2" s="173"/>
      <c r="E2" s="173"/>
      <c r="F2" s="177"/>
      <c r="G2" s="177"/>
      <c r="H2" s="22"/>
      <c r="I2" s="22"/>
      <c r="J2" s="22"/>
      <c r="K2" s="7"/>
      <c r="L2" s="7"/>
      <c r="M2" s="7"/>
      <c r="N2" s="12"/>
    </row>
    <row r="3" spans="4:14" s="1" customFormat="1" ht="12.75">
      <c r="D3" s="12"/>
      <c r="E3" s="12"/>
      <c r="I3" s="12"/>
      <c r="J3" s="3"/>
      <c r="N3" s="12"/>
    </row>
    <row r="4" spans="4:14" s="2" customFormat="1" ht="27" customHeight="1">
      <c r="D4" s="33"/>
      <c r="E4" s="33"/>
      <c r="I4" s="33"/>
      <c r="J4" s="4"/>
      <c r="N4" s="33"/>
    </row>
    <row r="5" spans="1:14" s="1" customFormat="1" ht="15" customHeight="1">
      <c r="A5" s="167" t="s">
        <v>63</v>
      </c>
      <c r="B5" s="166"/>
      <c r="C5" s="166"/>
      <c r="D5" s="166"/>
      <c r="E5" s="166"/>
      <c r="F5" s="166"/>
      <c r="G5" s="166"/>
      <c r="I5" s="12"/>
      <c r="N5" s="12"/>
    </row>
    <row r="6" ht="15" customHeight="1">
      <c r="A6" s="156" t="str">
        <f>+Cashflow!A8</f>
        <v>FOR THE PERIOD ENDED 31 DECEMBER 2005</v>
      </c>
    </row>
    <row r="7" ht="3.75" customHeight="1"/>
    <row r="8" ht="10.5" customHeight="1"/>
    <row r="9" spans="1:2" ht="16.5" customHeight="1">
      <c r="A9" s="3" t="s">
        <v>28</v>
      </c>
      <c r="B9" s="3"/>
    </row>
    <row r="10" spans="1:2" ht="1.5" customHeight="1">
      <c r="A10" s="35"/>
      <c r="B10" s="35"/>
    </row>
    <row r="11" spans="1:6" ht="10.5" customHeight="1">
      <c r="A11" s="35"/>
      <c r="B11" s="35"/>
      <c r="D11" s="179" t="s">
        <v>72</v>
      </c>
      <c r="E11" s="179"/>
      <c r="F11" s="164" t="s">
        <v>73</v>
      </c>
    </row>
    <row r="12" spans="1:2" ht="1.5" customHeight="1">
      <c r="A12" s="35"/>
      <c r="B12" s="35"/>
    </row>
    <row r="13" spans="1:8" s="58" customFormat="1" ht="48.75" customHeight="1">
      <c r="A13" s="36"/>
      <c r="B13" s="36"/>
      <c r="C13" s="150" t="s">
        <v>9</v>
      </c>
      <c r="D13" s="150" t="s">
        <v>10</v>
      </c>
      <c r="E13" s="150" t="s">
        <v>56</v>
      </c>
      <c r="F13" s="150" t="s">
        <v>13</v>
      </c>
      <c r="G13" s="150" t="s">
        <v>27</v>
      </c>
      <c r="H13" s="61"/>
    </row>
    <row r="14" spans="1:14" ht="2.25" customHeight="1">
      <c r="A14" s="54"/>
      <c r="B14" s="54"/>
      <c r="C14" s="54"/>
      <c r="D14" s="54"/>
      <c r="E14" s="54"/>
      <c r="F14" s="54"/>
      <c r="G14" s="54"/>
      <c r="H14" s="60"/>
      <c r="N14" s="53"/>
    </row>
    <row r="15" spans="1:8" s="59" customFormat="1" ht="16.5" customHeight="1">
      <c r="A15" s="178" t="s">
        <v>47</v>
      </c>
      <c r="B15" s="178"/>
      <c r="C15" s="116">
        <v>934074</v>
      </c>
      <c r="D15" s="116">
        <v>562324</v>
      </c>
      <c r="E15" s="116">
        <v>687990</v>
      </c>
      <c r="F15" s="116">
        <f>+'BS'!E34</f>
        <v>84096</v>
      </c>
      <c r="G15" s="116">
        <f>SUM(C15:F15)</f>
        <v>2268484</v>
      </c>
      <c r="H15" s="117"/>
    </row>
    <row r="16" spans="1:14" ht="3" customHeight="1">
      <c r="A16" s="176"/>
      <c r="B16" s="176"/>
      <c r="C16" s="123"/>
      <c r="D16" s="123"/>
      <c r="E16" s="123"/>
      <c r="F16" s="116"/>
      <c r="G16" s="116"/>
      <c r="H16" s="118"/>
      <c r="N16" s="53"/>
    </row>
    <row r="17" spans="1:14" ht="15" customHeight="1">
      <c r="A17" s="176" t="s">
        <v>39</v>
      </c>
      <c r="B17" s="176"/>
      <c r="C17" s="123">
        <v>0</v>
      </c>
      <c r="D17" s="123">
        <v>0</v>
      </c>
      <c r="E17" s="123">
        <v>0</v>
      </c>
      <c r="F17" s="116">
        <f>+'IS'!G23</f>
        <v>121566</v>
      </c>
      <c r="G17" s="116">
        <f>SUM(C17:F17)</f>
        <v>121566</v>
      </c>
      <c r="H17" s="118"/>
      <c r="N17" s="53"/>
    </row>
    <row r="18" spans="1:14" ht="3" customHeight="1">
      <c r="A18" s="126"/>
      <c r="B18" s="126"/>
      <c r="C18" s="116"/>
      <c r="D18" s="116"/>
      <c r="E18" s="116"/>
      <c r="F18" s="116"/>
      <c r="G18" s="116"/>
      <c r="H18" s="118"/>
      <c r="N18" s="53"/>
    </row>
    <row r="19" spans="1:9" s="65" customFormat="1" ht="14.25" customHeight="1">
      <c r="A19" s="126" t="s">
        <v>70</v>
      </c>
      <c r="B19" s="126"/>
      <c r="C19" s="123">
        <v>0</v>
      </c>
      <c r="D19" s="123">
        <v>0</v>
      </c>
      <c r="E19" s="123">
        <v>0</v>
      </c>
      <c r="F19" s="116">
        <v>-67244</v>
      </c>
      <c r="G19" s="116">
        <f>SUM(C19:F19)</f>
        <v>-67244</v>
      </c>
      <c r="H19" s="119"/>
      <c r="I19" s="152" t="s">
        <v>58</v>
      </c>
    </row>
    <row r="20" spans="1:14" ht="3.75" customHeight="1">
      <c r="A20" s="126"/>
      <c r="B20" s="126"/>
      <c r="C20" s="116"/>
      <c r="D20" s="116"/>
      <c r="E20" s="116"/>
      <c r="F20" s="116"/>
      <c r="G20" s="116"/>
      <c r="H20" s="118"/>
      <c r="I20" s="153"/>
      <c r="N20" s="53"/>
    </row>
    <row r="21" spans="1:14" ht="18.75" customHeight="1" thickBot="1">
      <c r="A21" s="176" t="s">
        <v>78</v>
      </c>
      <c r="B21" s="176"/>
      <c r="C21" s="154">
        <f>SUM(C15:C19)</f>
        <v>934074</v>
      </c>
      <c r="D21" s="154">
        <f>SUM(D15:D19)</f>
        <v>562324</v>
      </c>
      <c r="E21" s="154">
        <f>SUM(E15:E19)</f>
        <v>687990</v>
      </c>
      <c r="F21" s="154">
        <f>SUM(F15:F19)</f>
        <v>138418</v>
      </c>
      <c r="G21" s="154">
        <f>SUM(G15:G19)</f>
        <v>2322806</v>
      </c>
      <c r="H21" s="120"/>
      <c r="I21" s="151">
        <f>+F21-'BS'!B34</f>
        <v>0</v>
      </c>
      <c r="N21" s="53"/>
    </row>
    <row r="22" spans="1:14" ht="12" customHeight="1">
      <c r="A22" s="127"/>
      <c r="B22" s="127"/>
      <c r="C22" s="155"/>
      <c r="D22" s="155"/>
      <c r="E22" s="155"/>
      <c r="F22" s="155"/>
      <c r="G22" s="155"/>
      <c r="H22" s="120"/>
      <c r="I22" s="158">
        <f>+G21-'BS'!B35</f>
        <v>0</v>
      </c>
      <c r="N22" s="53"/>
    </row>
    <row r="23" spans="1:8" s="65" customFormat="1" ht="15" customHeight="1">
      <c r="A23" s="176" t="s">
        <v>36</v>
      </c>
      <c r="B23" s="176"/>
      <c r="C23" s="144">
        <v>0</v>
      </c>
      <c r="D23" s="144">
        <v>0</v>
      </c>
      <c r="E23" s="144">
        <v>0</v>
      </c>
      <c r="F23" s="116">
        <v>-80</v>
      </c>
      <c r="G23" s="116">
        <f>SUM(C23:F23)</f>
        <v>-80</v>
      </c>
      <c r="H23" s="124"/>
    </row>
    <row r="24" spans="1:14" ht="3.75" customHeight="1">
      <c r="A24" s="126"/>
      <c r="B24" s="126"/>
      <c r="C24" s="116"/>
      <c r="D24" s="116"/>
      <c r="E24" s="144">
        <v>0</v>
      </c>
      <c r="F24" s="116"/>
      <c r="G24" s="116"/>
      <c r="H24" s="118"/>
      <c r="N24" s="53"/>
    </row>
    <row r="25" spans="1:14" ht="15" customHeight="1">
      <c r="A25" s="125" t="s">
        <v>40</v>
      </c>
      <c r="B25" s="126"/>
      <c r="C25" s="116">
        <v>934074</v>
      </c>
      <c r="D25" s="116">
        <v>562324</v>
      </c>
      <c r="E25" s="144">
        <v>0</v>
      </c>
      <c r="F25" s="116">
        <v>0</v>
      </c>
      <c r="G25" s="116">
        <f>SUM(C25:F25)</f>
        <v>1496398</v>
      </c>
      <c r="H25" s="118"/>
      <c r="N25" s="53"/>
    </row>
    <row r="26" spans="1:14" ht="3.75" customHeight="1">
      <c r="A26" s="126"/>
      <c r="B26" s="126"/>
      <c r="C26" s="116"/>
      <c r="D26" s="116"/>
      <c r="E26" s="144"/>
      <c r="F26" s="116"/>
      <c r="G26" s="116"/>
      <c r="H26" s="118"/>
      <c r="N26" s="53"/>
    </row>
    <row r="27" spans="1:14" ht="15" customHeight="1">
      <c r="A27" s="125" t="s">
        <v>69</v>
      </c>
      <c r="B27" s="126"/>
      <c r="C27" s="144">
        <v>0</v>
      </c>
      <c r="D27" s="144">
        <v>0</v>
      </c>
      <c r="E27" s="116">
        <v>687990</v>
      </c>
      <c r="F27" s="116">
        <v>0</v>
      </c>
      <c r="G27" s="116">
        <f>SUM(C27:F27)</f>
        <v>687990</v>
      </c>
      <c r="H27" s="118"/>
      <c r="N27" s="53"/>
    </row>
    <row r="28" spans="1:14" ht="3.75" customHeight="1">
      <c r="A28" s="126"/>
      <c r="B28" s="126"/>
      <c r="C28" s="116"/>
      <c r="D28" s="116"/>
      <c r="E28" s="144">
        <v>0</v>
      </c>
      <c r="F28" s="116"/>
      <c r="G28" s="116"/>
      <c r="H28" s="118"/>
      <c r="N28" s="53"/>
    </row>
    <row r="29" spans="1:8" s="65" customFormat="1" ht="15.75" customHeight="1">
      <c r="A29" s="176" t="s">
        <v>39</v>
      </c>
      <c r="B29" s="176"/>
      <c r="C29" s="144">
        <v>0</v>
      </c>
      <c r="D29" s="144">
        <v>0</v>
      </c>
      <c r="E29" s="144">
        <v>0</v>
      </c>
      <c r="F29" s="116">
        <v>81346</v>
      </c>
      <c r="G29" s="116">
        <f>SUM(C29:F29)</f>
        <v>81346</v>
      </c>
      <c r="H29" s="119"/>
    </row>
    <row r="30" spans="1:8" s="65" customFormat="1" ht="3.75" customHeight="1">
      <c r="A30" s="127"/>
      <c r="B30" s="127"/>
      <c r="C30" s="144"/>
      <c r="D30" s="144"/>
      <c r="E30" s="144"/>
      <c r="F30" s="116"/>
      <c r="G30" s="116"/>
      <c r="H30" s="119"/>
    </row>
    <row r="31" spans="1:8" s="65" customFormat="1" ht="15.75" customHeight="1">
      <c r="A31" s="126" t="s">
        <v>70</v>
      </c>
      <c r="B31" s="127"/>
      <c r="C31" s="144"/>
      <c r="D31" s="144"/>
      <c r="E31" s="144"/>
      <c r="F31" s="116">
        <v>-30264</v>
      </c>
      <c r="G31" s="116">
        <f>SUM(C31:F31)</f>
        <v>-30264</v>
      </c>
      <c r="H31" s="119"/>
    </row>
    <row r="32" spans="1:14" ht="3.75" customHeight="1">
      <c r="A32" s="126"/>
      <c r="B32" s="126"/>
      <c r="C32" s="116"/>
      <c r="D32" s="116"/>
      <c r="E32" s="116"/>
      <c r="F32" s="116"/>
      <c r="G32" s="116">
        <f>SUM(C32:F32)</f>
        <v>0</v>
      </c>
      <c r="H32" s="118"/>
      <c r="N32" s="53"/>
    </row>
    <row r="33" spans="1:14" ht="20.25" customHeight="1" thickBot="1">
      <c r="A33" s="176" t="s">
        <v>79</v>
      </c>
      <c r="B33" s="176"/>
      <c r="C33" s="154">
        <f>SUM(C23:C31)</f>
        <v>934074</v>
      </c>
      <c r="D33" s="154">
        <f>SUM(D23:D31)</f>
        <v>562324</v>
      </c>
      <c r="E33" s="154">
        <f>SUM(E23:E31)</f>
        <v>687990</v>
      </c>
      <c r="F33" s="154">
        <f>SUM(F23:F31)</f>
        <v>51002</v>
      </c>
      <c r="G33" s="154">
        <f>SUM(G23:G31)</f>
        <v>2235390</v>
      </c>
      <c r="H33" s="120"/>
      <c r="N33" s="53"/>
    </row>
    <row r="34" spans="1:14" ht="3.75" customHeight="1">
      <c r="A34" s="121"/>
      <c r="B34" s="121"/>
      <c r="C34" s="122"/>
      <c r="D34" s="122"/>
      <c r="E34" s="122"/>
      <c r="F34" s="122"/>
      <c r="G34" s="122"/>
      <c r="H34" s="122"/>
      <c r="I34" s="73"/>
      <c r="J34" s="73"/>
      <c r="K34" s="73"/>
      <c r="L34" s="73"/>
      <c r="M34" s="73"/>
      <c r="N34" s="66"/>
    </row>
    <row r="35" spans="1:14" ht="12" customHeight="1">
      <c r="A35" s="121"/>
      <c r="B35" s="121"/>
      <c r="C35" s="122"/>
      <c r="D35" s="122"/>
      <c r="E35" s="122"/>
      <c r="F35" s="122"/>
      <c r="G35" s="122"/>
      <c r="H35" s="122"/>
      <c r="I35" s="73"/>
      <c r="J35" s="73"/>
      <c r="K35" s="73"/>
      <c r="L35" s="73"/>
      <c r="M35" s="73"/>
      <c r="N35" s="66"/>
    </row>
    <row r="36" spans="1:14" ht="12" customHeight="1">
      <c r="A36" s="127"/>
      <c r="B36" s="121"/>
      <c r="C36" s="122"/>
      <c r="D36" s="122"/>
      <c r="E36" s="122"/>
      <c r="F36" s="122"/>
      <c r="G36" s="122"/>
      <c r="H36" s="122"/>
      <c r="I36" s="73"/>
      <c r="J36" s="73"/>
      <c r="K36" s="73"/>
      <c r="L36" s="73"/>
      <c r="M36" s="73"/>
      <c r="N36" s="66"/>
    </row>
    <row r="37" spans="1:14" ht="12" customHeight="1">
      <c r="A37" s="131"/>
      <c r="B37" s="121"/>
      <c r="C37" s="122"/>
      <c r="D37" s="122"/>
      <c r="E37" s="122"/>
      <c r="F37" s="122"/>
      <c r="G37" s="122"/>
      <c r="H37" s="122"/>
      <c r="I37" s="73"/>
      <c r="J37" s="73"/>
      <c r="K37" s="73"/>
      <c r="L37" s="73"/>
      <c r="M37" s="73"/>
      <c r="N37" s="66"/>
    </row>
    <row r="38" spans="1:14" ht="12" customHeight="1">
      <c r="A38" s="127"/>
      <c r="B38" s="121"/>
      <c r="C38" s="122"/>
      <c r="D38" s="122"/>
      <c r="E38" s="122"/>
      <c r="F38" s="122"/>
      <c r="G38" s="122"/>
      <c r="H38" s="122"/>
      <c r="I38" s="73"/>
      <c r="J38" s="73"/>
      <c r="K38" s="73"/>
      <c r="L38" s="73"/>
      <c r="M38" s="73"/>
      <c r="N38" s="66"/>
    </row>
    <row r="39" spans="1:13" ht="12" customHeight="1">
      <c r="A39" s="57"/>
      <c r="B39" s="57"/>
      <c r="C39" s="57"/>
      <c r="D39" s="57"/>
      <c r="E39" s="57"/>
      <c r="F39" s="57"/>
      <c r="G39" s="57"/>
      <c r="H39" s="57"/>
      <c r="I39" s="57"/>
      <c r="J39" s="57"/>
      <c r="K39" s="57"/>
      <c r="L39" s="57"/>
      <c r="M39" s="57"/>
    </row>
    <row r="40" spans="1:14" ht="37.5" customHeight="1">
      <c r="A40" s="165" t="s">
        <v>59</v>
      </c>
      <c r="B40" s="166"/>
      <c r="C40" s="166"/>
      <c r="D40" s="166"/>
      <c r="E40" s="166"/>
      <c r="F40" s="166"/>
      <c r="G40" s="166"/>
      <c r="H40" s="138"/>
      <c r="I40" s="143"/>
      <c r="J40" s="143"/>
      <c r="K40" s="143"/>
      <c r="L40" s="143"/>
      <c r="M40" s="143"/>
      <c r="N40" s="53"/>
    </row>
    <row r="45" ht="25.5" customHeight="1"/>
    <row r="47" ht="29.25" customHeight="1"/>
  </sheetData>
  <mergeCells count="12">
    <mergeCell ref="A1:G1"/>
    <mergeCell ref="A29:B29"/>
    <mergeCell ref="A33:B33"/>
    <mergeCell ref="A15:B15"/>
    <mergeCell ref="A21:B21"/>
    <mergeCell ref="A23:B23"/>
    <mergeCell ref="A5:G5"/>
    <mergeCell ref="D11:E11"/>
    <mergeCell ref="A16:B16"/>
    <mergeCell ref="A17:B17"/>
    <mergeCell ref="A2:G2"/>
    <mergeCell ref="A40:G40"/>
  </mergeCells>
  <printOptions/>
  <pageMargins left="0.75" right="0.25" top="1.5" bottom="0.75" header="0.38" footer="1.1"/>
  <pageSetup horizontalDpi="600" verticalDpi="600" orientation="portrait" scale="95" r:id="rId1"/>
  <headerFooter alignWithMargins="0">
    <oddFooter>&amp;L&amp;6&amp;F&amp;C&amp;"Times New Roman,Regular" Page 4&amp;R&amp;6&amp;D&amp;T&amp;10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B8" sqref="B8"/>
    </sheetView>
  </sheetViews>
  <sheetFormatPr defaultColWidth="9.140625" defaultRowHeight="12.75"/>
  <cols>
    <col min="1" max="1" width="38.00390625" style="31" customWidth="1"/>
    <col min="2" max="2" width="35.28125" style="31" customWidth="1"/>
    <col min="3" max="16384" width="8.00390625" style="31" customWidth="1"/>
  </cols>
  <sheetData>
    <row r="1" spans="1:11" ht="12.75">
      <c r="A1" s="31" t="s">
        <v>14</v>
      </c>
      <c r="B1" s="48" t="s">
        <v>37</v>
      </c>
      <c r="C1" s="48"/>
      <c r="D1" s="48"/>
      <c r="E1" s="48"/>
      <c r="F1" s="48"/>
      <c r="G1" s="48"/>
      <c r="H1" s="48"/>
      <c r="I1" s="48"/>
      <c r="J1" s="48"/>
      <c r="K1" s="48"/>
    </row>
    <row r="2" spans="2:11" ht="12.75">
      <c r="B2" s="28"/>
      <c r="C2" s="28"/>
      <c r="D2" s="28"/>
      <c r="E2" s="28"/>
      <c r="F2" s="28"/>
      <c r="G2" s="29"/>
      <c r="H2" s="28"/>
      <c r="I2" s="28"/>
      <c r="J2" s="29"/>
      <c r="K2" s="30"/>
    </row>
    <row r="3" spans="1:11" ht="12.75">
      <c r="A3" s="31" t="s">
        <v>17</v>
      </c>
      <c r="B3" s="30" t="s">
        <v>71</v>
      </c>
      <c r="C3" s="28"/>
      <c r="D3" s="28"/>
      <c r="E3" s="28"/>
      <c r="F3" s="28"/>
      <c r="G3" s="29"/>
      <c r="H3" s="28"/>
      <c r="I3" s="28"/>
      <c r="J3" s="29"/>
      <c r="K3" s="30"/>
    </row>
    <row r="4" spans="2:11" ht="12.75">
      <c r="B4" s="30" t="s">
        <v>80</v>
      </c>
      <c r="C4" s="28"/>
      <c r="D4" s="28"/>
      <c r="E4" s="28"/>
      <c r="F4" s="28"/>
      <c r="G4" s="29"/>
      <c r="H4" s="28"/>
      <c r="I4" s="28"/>
      <c r="J4" s="29"/>
      <c r="K4" s="30"/>
    </row>
    <row r="5" spans="2:11" ht="12.75">
      <c r="B5" s="30"/>
      <c r="C5" s="28"/>
      <c r="D5" s="28"/>
      <c r="E5" s="28"/>
      <c r="F5" s="28"/>
      <c r="G5" s="29"/>
      <c r="H5" s="28"/>
      <c r="I5" s="28"/>
      <c r="J5" s="29"/>
      <c r="K5" s="30"/>
    </row>
    <row r="6" spans="1:11" ht="12.75">
      <c r="A6" s="31" t="s">
        <v>16</v>
      </c>
      <c r="B6" s="30">
        <v>9</v>
      </c>
      <c r="C6" s="28"/>
      <c r="D6" s="28"/>
      <c r="E6" s="28"/>
      <c r="F6" s="28"/>
      <c r="G6" s="29"/>
      <c r="H6" s="28"/>
      <c r="I6" s="28"/>
      <c r="J6" s="29"/>
      <c r="K6" s="30"/>
    </row>
    <row r="8" spans="1:2" ht="12.75">
      <c r="A8" s="31" t="s">
        <v>15</v>
      </c>
      <c r="B8" s="32">
        <f>+Cashflow!C10</f>
        <v>38717</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KLCC</cp:lastModifiedBy>
  <cp:lastPrinted>2006-02-09T05:18:27Z</cp:lastPrinted>
  <dcterms:created xsi:type="dcterms:W3CDTF">1999-02-13T02:20:00Z</dcterms:created>
  <dcterms:modified xsi:type="dcterms:W3CDTF">2006-02-23T10:11:31Z</dcterms:modified>
  <cp:category/>
  <cp:version/>
  <cp:contentType/>
  <cp:contentStatus/>
</cp:coreProperties>
</file>